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Administrador\Desktop\ROLES DE PAGO MUNICIPIO\LOTAIP FINANCIERO\INFORMACION LOTAIP\LOTAIP AÑO 2024\"/>
    </mc:Choice>
  </mc:AlternateContent>
  <xr:revisionPtr revIDLastSave="0" documentId="13_ncr:1_{C3B5D65B-B1A7-4F83-AC26-6057DEADB3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Conjunto de datos (remun.)" sheetId="5" r:id="rId1"/>
    <sheet name="1.Conjunto de datos (remuneraci" sheetId="2" state="hidden" r:id="rId2"/>
    <sheet name="1.Metadatos (remuneración)" sheetId="3" r:id="rId3"/>
    <sheet name="1.Diccionario (remuneración)" sheetId="4" r:id="rId4"/>
  </sheets>
  <calcPr calcId="191029"/>
  <extLst>
    <ext uri="GoogleSheetsCustomDataVersion2">
      <go:sheetsCustomData xmlns:go="http://customooxmlschemas.google.com/" r:id="" roundtripDataChecksum="gfPg52VgiOJpeaoKnRlWlhJcZvCWxCM+FjESVPCplB8="/>
    </ext>
  </extLst>
</workbook>
</file>

<file path=xl/calcChain.xml><?xml version="1.0" encoding="utf-8"?>
<calcChain xmlns="http://schemas.openxmlformats.org/spreadsheetml/2006/main">
  <c r="I52" i="5" l="1"/>
  <c r="L182" i="5"/>
  <c r="G182" i="5"/>
  <c r="F175" i="5" l="1"/>
  <c r="F134" i="5"/>
  <c r="F107" i="5"/>
  <c r="F105" i="5"/>
  <c r="G59" i="5" l="1"/>
  <c r="H59" i="5"/>
  <c r="I59" i="5"/>
  <c r="I54" i="5"/>
  <c r="G54" i="5"/>
  <c r="H54" i="5"/>
  <c r="L54" i="5" l="1"/>
  <c r="L59" i="5"/>
  <c r="G58" i="5"/>
  <c r="H58" i="5"/>
  <c r="I58" i="5"/>
  <c r="J184" i="5"/>
  <c r="I106" i="5"/>
  <c r="G106" i="5"/>
  <c r="H106" i="5"/>
  <c r="L58" i="5" l="1"/>
  <c r="L106" i="5"/>
  <c r="I60" i="5"/>
  <c r="G60" i="5"/>
  <c r="H60" i="5"/>
  <c r="I15" i="5"/>
  <c r="H15" i="5"/>
  <c r="G15" i="5"/>
  <c r="I12" i="5"/>
  <c r="G12" i="5"/>
  <c r="H12" i="5"/>
  <c r="L60" i="5" l="1"/>
  <c r="L15" i="5"/>
  <c r="L12" i="5"/>
  <c r="I173" i="5"/>
  <c r="K184" i="5" l="1"/>
  <c r="I42" i="5" l="1"/>
  <c r="H42" i="5"/>
  <c r="L42" i="5" s="1"/>
  <c r="G42" i="5"/>
  <c r="L180" i="5" l="1"/>
  <c r="G180" i="5"/>
  <c r="I122" i="5" l="1"/>
  <c r="I121" i="5"/>
  <c r="H122" i="5"/>
  <c r="G122" i="5"/>
  <c r="L122" i="5" l="1"/>
  <c r="L181" i="5"/>
  <c r="L183" i="5"/>
  <c r="H173" i="5" l="1"/>
  <c r="L173" i="5" s="1"/>
  <c r="G173" i="5"/>
  <c r="I104" i="5"/>
  <c r="H104" i="5"/>
  <c r="G104" i="5"/>
  <c r="L104" i="5" l="1"/>
  <c r="I140" i="5"/>
  <c r="I179" i="5"/>
  <c r="I5" i="5"/>
  <c r="I34" i="5"/>
  <c r="I101" i="5"/>
  <c r="I178" i="5"/>
  <c r="I139" i="5"/>
  <c r="I47" i="5"/>
  <c r="I177" i="5"/>
  <c r="I100" i="5"/>
  <c r="I176" i="5"/>
  <c r="I138" i="5"/>
  <c r="I66" i="5"/>
  <c r="I99" i="5"/>
  <c r="I129" i="5"/>
  <c r="I128" i="5"/>
  <c r="I127" i="5"/>
  <c r="I98" i="5"/>
  <c r="I126" i="5"/>
  <c r="I125" i="5"/>
  <c r="I97" i="5"/>
  <c r="I3" i="5"/>
  <c r="I175" i="5"/>
  <c r="I96" i="5"/>
  <c r="I174" i="5"/>
  <c r="I124" i="5"/>
  <c r="I53" i="5"/>
  <c r="I172" i="5"/>
  <c r="I16" i="5"/>
  <c r="I30" i="5"/>
  <c r="I55" i="5"/>
  <c r="I95" i="5"/>
  <c r="I21" i="5"/>
  <c r="I39" i="5"/>
  <c r="I171" i="5"/>
  <c r="I170" i="5"/>
  <c r="I94" i="5"/>
  <c r="I137" i="5"/>
  <c r="I6" i="5"/>
  <c r="I93" i="5"/>
  <c r="I92" i="5"/>
  <c r="I48" i="5"/>
  <c r="I24" i="5"/>
  <c r="I169" i="5"/>
  <c r="I91" i="5"/>
  <c r="I168" i="5"/>
  <c r="I136" i="5"/>
  <c r="I19" i="5"/>
  <c r="I123" i="5"/>
  <c r="I90" i="5"/>
  <c r="I89" i="5"/>
  <c r="I135" i="5"/>
  <c r="I167" i="5"/>
  <c r="I166" i="5"/>
  <c r="I165" i="5"/>
  <c r="I164" i="5"/>
  <c r="I35" i="5"/>
  <c r="I14" i="5"/>
  <c r="I88" i="5"/>
  <c r="I87" i="5"/>
  <c r="I29" i="5"/>
  <c r="I120" i="5"/>
  <c r="I163" i="5"/>
  <c r="I86" i="5"/>
  <c r="I51" i="5"/>
  <c r="I162" i="5"/>
  <c r="I119" i="5"/>
  <c r="I61" i="5"/>
  <c r="I11" i="5"/>
  <c r="I37" i="5"/>
  <c r="I85" i="5"/>
  <c r="I118" i="5"/>
  <c r="I161" i="5"/>
  <c r="I84" i="5"/>
  <c r="I83" i="5"/>
  <c r="I28" i="5"/>
  <c r="I160" i="5"/>
  <c r="I82" i="5"/>
  <c r="I159" i="5"/>
  <c r="I158" i="5"/>
  <c r="I157" i="5"/>
  <c r="I41" i="5"/>
  <c r="I63" i="5"/>
  <c r="I44" i="5"/>
  <c r="I27" i="5"/>
  <c r="I117" i="5"/>
  <c r="I38" i="5"/>
  <c r="I156" i="5"/>
  <c r="I33" i="5"/>
  <c r="I65" i="5"/>
  <c r="I13" i="5"/>
  <c r="I64" i="5"/>
  <c r="I81" i="5"/>
  <c r="I155" i="5"/>
  <c r="I80" i="5"/>
  <c r="I79" i="5"/>
  <c r="I78" i="5"/>
  <c r="I116" i="5"/>
  <c r="I77" i="5"/>
  <c r="I134" i="5"/>
  <c r="I57" i="5"/>
  <c r="I154" i="5"/>
  <c r="I115" i="5"/>
  <c r="I153" i="5"/>
  <c r="I76" i="5"/>
  <c r="I62" i="5"/>
  <c r="I9" i="5"/>
  <c r="I152" i="5"/>
  <c r="I31" i="5"/>
  <c r="I32" i="5"/>
  <c r="I114" i="5"/>
  <c r="I75" i="5"/>
  <c r="I18" i="5"/>
  <c r="I151" i="5"/>
  <c r="I150" i="5"/>
  <c r="I102" i="5"/>
  <c r="I149" i="5"/>
  <c r="I74" i="5"/>
  <c r="I113" i="5"/>
  <c r="I7" i="5"/>
  <c r="I112" i="5"/>
  <c r="I25" i="5"/>
  <c r="I73" i="5"/>
  <c r="I22" i="5"/>
  <c r="I148" i="5"/>
  <c r="I10" i="5"/>
  <c r="I147" i="5"/>
  <c r="I72" i="5"/>
  <c r="I50" i="5"/>
  <c r="I71" i="5"/>
  <c r="I8" i="5"/>
  <c r="I70" i="5"/>
  <c r="I111" i="5"/>
  <c r="I146" i="5"/>
  <c r="I110" i="5"/>
  <c r="I4" i="5"/>
  <c r="I109" i="5"/>
  <c r="I36" i="5"/>
  <c r="I145" i="5"/>
  <c r="I26" i="5"/>
  <c r="I45" i="5"/>
  <c r="I108" i="5"/>
  <c r="I49" i="5"/>
  <c r="I133" i="5"/>
  <c r="I68" i="5"/>
  <c r="I144" i="5"/>
  <c r="I143" i="5"/>
  <c r="I142" i="5"/>
  <c r="I107" i="5"/>
  <c r="I69" i="5"/>
  <c r="I141" i="5"/>
  <c r="I43" i="5"/>
  <c r="I17" i="5"/>
  <c r="I56" i="5"/>
  <c r="I132" i="5"/>
  <c r="I2" i="5"/>
  <c r="I67" i="5"/>
  <c r="I23" i="5"/>
  <c r="I131" i="5"/>
  <c r="I46" i="5"/>
  <c r="I105" i="5"/>
  <c r="I130" i="5"/>
  <c r="I103" i="5"/>
  <c r="I20" i="5"/>
  <c r="I40" i="5"/>
  <c r="I184" i="5" l="1"/>
  <c r="F184" i="5"/>
  <c r="H140" i="5"/>
  <c r="L140" i="5" s="1"/>
  <c r="G140" i="5"/>
  <c r="H179" i="5"/>
  <c r="L179" i="5" s="1"/>
  <c r="G179" i="5"/>
  <c r="H5" i="5"/>
  <c r="L5" i="5" s="1"/>
  <c r="G5" i="5"/>
  <c r="H34" i="5"/>
  <c r="L34" i="5" s="1"/>
  <c r="G34" i="5"/>
  <c r="H101" i="5"/>
  <c r="L101" i="5" s="1"/>
  <c r="G101" i="5"/>
  <c r="H178" i="5"/>
  <c r="L178" i="5" s="1"/>
  <c r="G178" i="5"/>
  <c r="H139" i="5"/>
  <c r="L139" i="5" s="1"/>
  <c r="G139" i="5"/>
  <c r="H47" i="5"/>
  <c r="L47" i="5" s="1"/>
  <c r="G47" i="5"/>
  <c r="H177" i="5"/>
  <c r="L177" i="5" s="1"/>
  <c r="G177" i="5"/>
  <c r="H100" i="5"/>
  <c r="L100" i="5" s="1"/>
  <c r="G100" i="5"/>
  <c r="H176" i="5"/>
  <c r="L176" i="5" s="1"/>
  <c r="G176" i="5"/>
  <c r="H138" i="5"/>
  <c r="L138" i="5" s="1"/>
  <c r="G138" i="5"/>
  <c r="H66" i="5"/>
  <c r="L66" i="5" s="1"/>
  <c r="G66" i="5"/>
  <c r="H99" i="5"/>
  <c r="L99" i="5" s="1"/>
  <c r="G99" i="5"/>
  <c r="H129" i="5"/>
  <c r="L129" i="5" s="1"/>
  <c r="G129" i="5"/>
  <c r="H128" i="5"/>
  <c r="L128" i="5" s="1"/>
  <c r="G128" i="5"/>
  <c r="H127" i="5"/>
  <c r="L127" i="5" s="1"/>
  <c r="G127" i="5"/>
  <c r="H98" i="5"/>
  <c r="L98" i="5" s="1"/>
  <c r="G98" i="5"/>
  <c r="H126" i="5"/>
  <c r="L126" i="5" s="1"/>
  <c r="G126" i="5"/>
  <c r="H125" i="5"/>
  <c r="L125" i="5" s="1"/>
  <c r="G125" i="5"/>
  <c r="H97" i="5"/>
  <c r="L97" i="5" s="1"/>
  <c r="G97" i="5"/>
  <c r="H3" i="5"/>
  <c r="L3" i="5" s="1"/>
  <c r="G3" i="5"/>
  <c r="G175" i="5"/>
  <c r="H175" i="5"/>
  <c r="L175" i="5" s="1"/>
  <c r="H96" i="5"/>
  <c r="L96" i="5" s="1"/>
  <c r="G96" i="5"/>
  <c r="H174" i="5"/>
  <c r="L174" i="5" s="1"/>
  <c r="G174" i="5"/>
  <c r="H124" i="5"/>
  <c r="L124" i="5" s="1"/>
  <c r="G124" i="5"/>
  <c r="H53" i="5"/>
  <c r="L53" i="5" s="1"/>
  <c r="G53" i="5"/>
  <c r="H172" i="5"/>
  <c r="L172" i="5" s="1"/>
  <c r="G172" i="5"/>
  <c r="H16" i="5"/>
  <c r="L16" i="5" s="1"/>
  <c r="G16" i="5"/>
  <c r="H30" i="5"/>
  <c r="L30" i="5" s="1"/>
  <c r="G30" i="5"/>
  <c r="H55" i="5"/>
  <c r="L55" i="5" s="1"/>
  <c r="G55" i="5"/>
  <c r="H95" i="5"/>
  <c r="L95" i="5" s="1"/>
  <c r="G95" i="5"/>
  <c r="H21" i="5"/>
  <c r="L21" i="5" s="1"/>
  <c r="G21" i="5"/>
  <c r="H39" i="5"/>
  <c r="L39" i="5" s="1"/>
  <c r="G39" i="5"/>
  <c r="H171" i="5"/>
  <c r="L171" i="5" s="1"/>
  <c r="G171" i="5"/>
  <c r="H170" i="5"/>
  <c r="L170" i="5" s="1"/>
  <c r="G170" i="5"/>
  <c r="H94" i="5"/>
  <c r="L94" i="5" s="1"/>
  <c r="G94" i="5"/>
  <c r="H137" i="5"/>
  <c r="L137" i="5" s="1"/>
  <c r="G137" i="5"/>
  <c r="H6" i="5"/>
  <c r="L6" i="5" s="1"/>
  <c r="G6" i="5"/>
  <c r="H93" i="5"/>
  <c r="L93" i="5" s="1"/>
  <c r="G93" i="5"/>
  <c r="H92" i="5"/>
  <c r="L92" i="5" s="1"/>
  <c r="G92" i="5"/>
  <c r="H48" i="5"/>
  <c r="L48" i="5" s="1"/>
  <c r="G48" i="5"/>
  <c r="H24" i="5"/>
  <c r="L24" i="5" s="1"/>
  <c r="G24" i="5"/>
  <c r="H169" i="5"/>
  <c r="L169" i="5" s="1"/>
  <c r="G169" i="5"/>
  <c r="H91" i="5"/>
  <c r="L91" i="5" s="1"/>
  <c r="G91" i="5"/>
  <c r="H168" i="5"/>
  <c r="L168" i="5" s="1"/>
  <c r="G168" i="5"/>
  <c r="H136" i="5"/>
  <c r="L136" i="5" s="1"/>
  <c r="G136" i="5"/>
  <c r="H19" i="5"/>
  <c r="L19" i="5" s="1"/>
  <c r="G19" i="5"/>
  <c r="H123" i="5"/>
  <c r="L123" i="5" s="1"/>
  <c r="G123" i="5"/>
  <c r="H90" i="5"/>
  <c r="L90" i="5" s="1"/>
  <c r="G90" i="5"/>
  <c r="H89" i="5"/>
  <c r="L89" i="5" s="1"/>
  <c r="G89" i="5"/>
  <c r="H135" i="5"/>
  <c r="L135" i="5" s="1"/>
  <c r="G135" i="5"/>
  <c r="H167" i="5"/>
  <c r="L167" i="5" s="1"/>
  <c r="G167" i="5"/>
  <c r="H166" i="5"/>
  <c r="L166" i="5" s="1"/>
  <c r="G166" i="5"/>
  <c r="H165" i="5"/>
  <c r="L165" i="5" s="1"/>
  <c r="G165" i="5"/>
  <c r="H164" i="5"/>
  <c r="L164" i="5" s="1"/>
  <c r="G164" i="5"/>
  <c r="H35" i="5"/>
  <c r="L35" i="5" s="1"/>
  <c r="G35" i="5"/>
  <c r="H14" i="5"/>
  <c r="L14" i="5" s="1"/>
  <c r="G14" i="5"/>
  <c r="H88" i="5"/>
  <c r="L88" i="5" s="1"/>
  <c r="G88" i="5"/>
  <c r="H121" i="5"/>
  <c r="L121" i="5" s="1"/>
  <c r="G121" i="5"/>
  <c r="H87" i="5"/>
  <c r="L87" i="5" s="1"/>
  <c r="G87" i="5"/>
  <c r="H29" i="5"/>
  <c r="L29" i="5" s="1"/>
  <c r="G29" i="5"/>
  <c r="G181" i="5"/>
  <c r="H120" i="5"/>
  <c r="L120" i="5" s="1"/>
  <c r="G120" i="5"/>
  <c r="H163" i="5"/>
  <c r="L163" i="5" s="1"/>
  <c r="G163" i="5"/>
  <c r="H86" i="5"/>
  <c r="L86" i="5" s="1"/>
  <c r="G86" i="5"/>
  <c r="H51" i="5"/>
  <c r="L51" i="5" s="1"/>
  <c r="G51" i="5"/>
  <c r="H162" i="5"/>
  <c r="L162" i="5" s="1"/>
  <c r="G162" i="5"/>
  <c r="H119" i="5"/>
  <c r="L119" i="5" s="1"/>
  <c r="G119" i="5"/>
  <c r="H61" i="5"/>
  <c r="L61" i="5" s="1"/>
  <c r="G61" i="5"/>
  <c r="H11" i="5"/>
  <c r="L11" i="5" s="1"/>
  <c r="G11" i="5"/>
  <c r="H37" i="5"/>
  <c r="L37" i="5" s="1"/>
  <c r="G37" i="5"/>
  <c r="H85" i="5"/>
  <c r="L85" i="5" s="1"/>
  <c r="G85" i="5"/>
  <c r="H118" i="5"/>
  <c r="L118" i="5" s="1"/>
  <c r="G118" i="5"/>
  <c r="H161" i="5"/>
  <c r="L161" i="5" s="1"/>
  <c r="G161" i="5"/>
  <c r="H84" i="5"/>
  <c r="L84" i="5" s="1"/>
  <c r="G84" i="5"/>
  <c r="H83" i="5"/>
  <c r="L83" i="5" s="1"/>
  <c r="G83" i="5"/>
  <c r="H28" i="5"/>
  <c r="L28" i="5" s="1"/>
  <c r="G28" i="5"/>
  <c r="H160" i="5"/>
  <c r="L160" i="5" s="1"/>
  <c r="G160" i="5"/>
  <c r="H82" i="5"/>
  <c r="L82" i="5" s="1"/>
  <c r="G82" i="5"/>
  <c r="H159" i="5"/>
  <c r="L159" i="5" s="1"/>
  <c r="G159" i="5"/>
  <c r="H158" i="5"/>
  <c r="L158" i="5" s="1"/>
  <c r="G158" i="5"/>
  <c r="H157" i="5"/>
  <c r="L157" i="5" s="1"/>
  <c r="G157" i="5"/>
  <c r="G183" i="5"/>
  <c r="H41" i="5"/>
  <c r="L41" i="5" s="1"/>
  <c r="G41" i="5"/>
  <c r="H63" i="5"/>
  <c r="L63" i="5" s="1"/>
  <c r="G63" i="5"/>
  <c r="H44" i="5"/>
  <c r="L44" i="5" s="1"/>
  <c r="G44" i="5"/>
  <c r="H27" i="5"/>
  <c r="L27" i="5" s="1"/>
  <c r="G27" i="5"/>
  <c r="H117" i="5"/>
  <c r="L117" i="5" s="1"/>
  <c r="G117" i="5"/>
  <c r="H38" i="5"/>
  <c r="L38" i="5" s="1"/>
  <c r="G38" i="5"/>
  <c r="H156" i="5"/>
  <c r="L156" i="5" s="1"/>
  <c r="G156" i="5"/>
  <c r="H33" i="5"/>
  <c r="L33" i="5" s="1"/>
  <c r="G33" i="5"/>
  <c r="H65" i="5"/>
  <c r="L65" i="5" s="1"/>
  <c r="G65" i="5"/>
  <c r="H13" i="5"/>
  <c r="L13" i="5" s="1"/>
  <c r="G13" i="5"/>
  <c r="H64" i="5"/>
  <c r="L64" i="5" s="1"/>
  <c r="G64" i="5"/>
  <c r="H81" i="5"/>
  <c r="L81" i="5" s="1"/>
  <c r="G81" i="5"/>
  <c r="H155" i="5"/>
  <c r="L155" i="5" s="1"/>
  <c r="G155" i="5"/>
  <c r="H80" i="5"/>
  <c r="L80" i="5" s="1"/>
  <c r="G80" i="5"/>
  <c r="H79" i="5"/>
  <c r="L79" i="5" s="1"/>
  <c r="G79" i="5"/>
  <c r="H78" i="5"/>
  <c r="L78" i="5" s="1"/>
  <c r="G78" i="5"/>
  <c r="H116" i="5"/>
  <c r="L116" i="5" s="1"/>
  <c r="G116" i="5"/>
  <c r="H77" i="5"/>
  <c r="L77" i="5" s="1"/>
  <c r="G77" i="5"/>
  <c r="H134" i="5"/>
  <c r="L134" i="5" s="1"/>
  <c r="G134" i="5"/>
  <c r="H57" i="5"/>
  <c r="L57" i="5" s="1"/>
  <c r="G57" i="5"/>
  <c r="H154" i="5"/>
  <c r="L154" i="5" s="1"/>
  <c r="G154" i="5"/>
  <c r="H115" i="5"/>
  <c r="L115" i="5" s="1"/>
  <c r="G115" i="5"/>
  <c r="H153" i="5"/>
  <c r="L153" i="5" s="1"/>
  <c r="G153" i="5"/>
  <c r="H76" i="5"/>
  <c r="L76" i="5" s="1"/>
  <c r="G76" i="5"/>
  <c r="H62" i="5"/>
  <c r="L62" i="5" s="1"/>
  <c r="G62" i="5"/>
  <c r="H9" i="5"/>
  <c r="L9" i="5" s="1"/>
  <c r="G9" i="5"/>
  <c r="H152" i="5"/>
  <c r="L152" i="5" s="1"/>
  <c r="G152" i="5"/>
  <c r="H31" i="5"/>
  <c r="L31" i="5" s="1"/>
  <c r="G31" i="5"/>
  <c r="H32" i="5"/>
  <c r="L32" i="5" s="1"/>
  <c r="G32" i="5"/>
  <c r="H114" i="5"/>
  <c r="L114" i="5" s="1"/>
  <c r="G114" i="5"/>
  <c r="H75" i="5"/>
  <c r="L75" i="5" s="1"/>
  <c r="G75" i="5"/>
  <c r="H18" i="5"/>
  <c r="L18" i="5" s="1"/>
  <c r="G18" i="5"/>
  <c r="H151" i="5"/>
  <c r="L151" i="5" s="1"/>
  <c r="G151" i="5"/>
  <c r="H150" i="5"/>
  <c r="L150" i="5" s="1"/>
  <c r="G150" i="5"/>
  <c r="H102" i="5"/>
  <c r="L102" i="5" s="1"/>
  <c r="G102" i="5"/>
  <c r="H149" i="5"/>
  <c r="L149" i="5" s="1"/>
  <c r="G149" i="5"/>
  <c r="H74" i="5"/>
  <c r="L74" i="5" s="1"/>
  <c r="G74" i="5"/>
  <c r="H113" i="5"/>
  <c r="L113" i="5" s="1"/>
  <c r="G113" i="5"/>
  <c r="H7" i="5"/>
  <c r="L7" i="5" s="1"/>
  <c r="G7" i="5"/>
  <c r="H112" i="5"/>
  <c r="L112" i="5" s="1"/>
  <c r="G112" i="5"/>
  <c r="H25" i="5"/>
  <c r="L25" i="5" s="1"/>
  <c r="G25" i="5"/>
  <c r="H73" i="5"/>
  <c r="L73" i="5" s="1"/>
  <c r="G73" i="5"/>
  <c r="H22" i="5"/>
  <c r="L22" i="5" s="1"/>
  <c r="G22" i="5"/>
  <c r="H148" i="5"/>
  <c r="L148" i="5" s="1"/>
  <c r="G148" i="5"/>
  <c r="H10" i="5"/>
  <c r="L10" i="5" s="1"/>
  <c r="G10" i="5"/>
  <c r="H147" i="5"/>
  <c r="L147" i="5" s="1"/>
  <c r="G147" i="5"/>
  <c r="H72" i="5"/>
  <c r="L72" i="5" s="1"/>
  <c r="G72" i="5"/>
  <c r="H50" i="5"/>
  <c r="L50" i="5" s="1"/>
  <c r="G50" i="5"/>
  <c r="H71" i="5"/>
  <c r="L71" i="5" s="1"/>
  <c r="G71" i="5"/>
  <c r="H8" i="5"/>
  <c r="L8" i="5" s="1"/>
  <c r="G8" i="5"/>
  <c r="H70" i="5"/>
  <c r="L70" i="5" s="1"/>
  <c r="G70" i="5"/>
  <c r="H111" i="5"/>
  <c r="L111" i="5" s="1"/>
  <c r="G111" i="5"/>
  <c r="H146" i="5"/>
  <c r="L146" i="5" s="1"/>
  <c r="G146" i="5"/>
  <c r="H52" i="5"/>
  <c r="L52" i="5" s="1"/>
  <c r="G52" i="5"/>
  <c r="H110" i="5"/>
  <c r="L110" i="5" s="1"/>
  <c r="G110" i="5"/>
  <c r="H4" i="5"/>
  <c r="L4" i="5" s="1"/>
  <c r="G4" i="5"/>
  <c r="H109" i="5"/>
  <c r="L109" i="5" s="1"/>
  <c r="G109" i="5"/>
  <c r="H36" i="5"/>
  <c r="L36" i="5" s="1"/>
  <c r="G36" i="5"/>
  <c r="H145" i="5"/>
  <c r="L145" i="5" s="1"/>
  <c r="G145" i="5"/>
  <c r="H26" i="5"/>
  <c r="L26" i="5" s="1"/>
  <c r="G26" i="5"/>
  <c r="H45" i="5"/>
  <c r="L45" i="5" s="1"/>
  <c r="G45" i="5"/>
  <c r="H108" i="5"/>
  <c r="L108" i="5" s="1"/>
  <c r="G108" i="5"/>
  <c r="H49" i="5"/>
  <c r="L49" i="5" s="1"/>
  <c r="G49" i="5"/>
  <c r="H133" i="5"/>
  <c r="L133" i="5" s="1"/>
  <c r="G133" i="5"/>
  <c r="H68" i="5"/>
  <c r="L68" i="5" s="1"/>
  <c r="G68" i="5"/>
  <c r="H144" i="5"/>
  <c r="L144" i="5" s="1"/>
  <c r="G144" i="5"/>
  <c r="H143" i="5"/>
  <c r="L143" i="5" s="1"/>
  <c r="G143" i="5"/>
  <c r="H142" i="5"/>
  <c r="L142" i="5" s="1"/>
  <c r="G142" i="5"/>
  <c r="H107" i="5"/>
  <c r="L107" i="5" s="1"/>
  <c r="H69" i="5"/>
  <c r="L69" i="5" s="1"/>
  <c r="G69" i="5"/>
  <c r="H141" i="5"/>
  <c r="L141" i="5" s="1"/>
  <c r="G141" i="5"/>
  <c r="H43" i="5"/>
  <c r="L43" i="5" s="1"/>
  <c r="G43" i="5"/>
  <c r="H17" i="5"/>
  <c r="L17" i="5" s="1"/>
  <c r="G17" i="5"/>
  <c r="H56" i="5"/>
  <c r="L56" i="5" s="1"/>
  <c r="G56" i="5"/>
  <c r="H132" i="5"/>
  <c r="L132" i="5" s="1"/>
  <c r="G132" i="5"/>
  <c r="H2" i="5"/>
  <c r="L2" i="5" s="1"/>
  <c r="G2" i="5"/>
  <c r="H67" i="5"/>
  <c r="L67" i="5" s="1"/>
  <c r="G67" i="5"/>
  <c r="H23" i="5"/>
  <c r="L23" i="5" s="1"/>
  <c r="G23" i="5"/>
  <c r="H131" i="5"/>
  <c r="L131" i="5" s="1"/>
  <c r="G131" i="5"/>
  <c r="H46" i="5"/>
  <c r="L46" i="5" s="1"/>
  <c r="G46" i="5"/>
  <c r="G105" i="5"/>
  <c r="H105" i="5"/>
  <c r="L105" i="5" s="1"/>
  <c r="H130" i="5"/>
  <c r="L130" i="5" s="1"/>
  <c r="G130" i="5"/>
  <c r="H103" i="5"/>
  <c r="L103" i="5" s="1"/>
  <c r="G103" i="5"/>
  <c r="H20" i="5"/>
  <c r="L20" i="5" s="1"/>
  <c r="G20" i="5"/>
  <c r="H40" i="5"/>
  <c r="L40" i="5" s="1"/>
  <c r="G40" i="5"/>
  <c r="L184" i="5" l="1"/>
  <c r="H184" i="5"/>
  <c r="G107" i="5"/>
  <c r="G184" i="5" s="1"/>
</calcChain>
</file>

<file path=xl/sharedStrings.xml><?xml version="1.0" encoding="utf-8"?>
<sst xmlns="http://schemas.openxmlformats.org/spreadsheetml/2006/main" count="846" uniqueCount="209">
  <si>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</si>
  <si>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</si>
  <si>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</si>
  <si>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</si>
  <si>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</si>
  <si>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</si>
  <si>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</si>
  <si>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</si>
  <si>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</si>
  <si>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</si>
  <si>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</si>
  <si>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</si>
  <si>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FAENADOR Y CORTADOR MUNICIPAL</t>
  </si>
  <si>
    <t>2.-CODIGO DE TRABAJO</t>
  </si>
  <si>
    <t>10A</t>
  </si>
  <si>
    <t>613.97</t>
  </si>
  <si>
    <t>7367.64</t>
  </si>
  <si>
    <t>102.33</t>
  </si>
  <si>
    <t>75.00</t>
  </si>
  <si>
    <t>0.00</t>
  </si>
  <si>
    <t>177.33</t>
  </si>
  <si>
    <t>ASISTENTE OPERATIVO</t>
  </si>
  <si>
    <t>1.-SERVICIO CIVIL PUBLICO (LOSEP)</t>
  </si>
  <si>
    <t>627.24</t>
  </si>
  <si>
    <t>7526.88</t>
  </si>
  <si>
    <t>104.54</t>
  </si>
  <si>
    <t>75.01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</si>
  <si>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</si>
  <si>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</si>
  <si>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</si>
  <si>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</si>
  <si>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</si>
  <si>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</si>
  <si>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</si>
  <si>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</si>
  <si>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</si>
  <si>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</si>
  <si>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</si>
  <si>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</si>
  <si>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</si>
  <si>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</si>
  <si>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</si>
  <si>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</si>
  <si>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</si>
  <si>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</si>
  <si>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</si>
  <si>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</si>
  <si>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</si>
  <si>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</si>
  <si>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</si>
  <si>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</si>
  <si>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</si>
  <si>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</si>
  <si>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</si>
  <si>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OFICINISTA 2</t>
  </si>
  <si>
    <t>1.-Servicio Civil Público (LOSEP)</t>
  </si>
  <si>
    <t>71.01.05</t>
  </si>
  <si>
    <t>SPA 3 - 5</t>
  </si>
  <si>
    <t>51.01.05</t>
  </si>
  <si>
    <t>SP 2 -8</t>
  </si>
  <si>
    <t>Controlador de mantenimiento de agua</t>
  </si>
  <si>
    <t>2.-Código del Trabajo</t>
  </si>
  <si>
    <t>71.01.06</t>
  </si>
  <si>
    <t>…</t>
  </si>
  <si>
    <t>51.05.10</t>
  </si>
  <si>
    <t>SPA 1 - 3</t>
  </si>
  <si>
    <t>Gasfitero</t>
  </si>
  <si>
    <t>DIRECTOR OBRAS PÚBLICAS</t>
  </si>
  <si>
    <t>NJS 1</t>
  </si>
  <si>
    <t>JARDINERO</t>
  </si>
  <si>
    <t>JORNALERO PARROQUIA</t>
  </si>
  <si>
    <t>TÉCNICA DE COMPRAS PÚBLICAS</t>
  </si>
  <si>
    <t>SP 5 - 11</t>
  </si>
  <si>
    <t>INSPECTOR DE COMISARIA MUNICIPAL</t>
  </si>
  <si>
    <t>51.01.06</t>
  </si>
  <si>
    <t>N/A</t>
  </si>
  <si>
    <t>OPERADOR</t>
  </si>
  <si>
    <t>POLICIA MUNICIPAL</t>
  </si>
  <si>
    <t>Auxiliar de Topografía</t>
  </si>
  <si>
    <t>JORNALERO DE OO.PP.</t>
  </si>
  <si>
    <t>Operador Retroexcavadora</t>
  </si>
  <si>
    <t>JORNALERO</t>
  </si>
  <si>
    <t>ASISTENTE ADMINISTRATIVO</t>
  </si>
  <si>
    <t>1.-Servicio Civil Público Contrato (LOSEP)</t>
  </si>
  <si>
    <t>Operador Planta de Tratamiento de AAPP</t>
  </si>
  <si>
    <t>SPA 2 - 4</t>
  </si>
  <si>
    <t>Inspector de Obras Públicas</t>
  </si>
  <si>
    <t>TÉCNICO DE TURISMO</t>
  </si>
  <si>
    <t>Guardián Operador</t>
  </si>
  <si>
    <t>CONCEJAL RURAL</t>
  </si>
  <si>
    <t>Ayudante de cuadrilla</t>
  </si>
  <si>
    <t>GUARDIA SS.HH.</t>
  </si>
  <si>
    <t>PROSECRETARIA</t>
  </si>
  <si>
    <t>SPA 4 - 6</t>
  </si>
  <si>
    <t>ASISTENTE ADMINISTRATIVA</t>
  </si>
  <si>
    <t>1.-Servicio Civil Público (Contrato LOSEP)</t>
  </si>
  <si>
    <t>Operador de Cargadora Frontal</t>
  </si>
  <si>
    <t>PROCURADOR SINDICO</t>
  </si>
  <si>
    <t>SP 10 - 16</t>
  </si>
  <si>
    <t>DIRECTOR DE GESTIÓN ADMINISTRATIVA</t>
  </si>
  <si>
    <t>GUARDALMACEN JEFE</t>
  </si>
  <si>
    <t>OPERADOR DE LA PLANTA DE AGUA POTABLE</t>
  </si>
  <si>
    <t>SP 4 - 10</t>
  </si>
  <si>
    <t>ALBAÑIL</t>
  </si>
  <si>
    <t>Auxiliar de Archivo</t>
  </si>
  <si>
    <t>SOLDADOR</t>
  </si>
  <si>
    <t>AUXILIAR DE ARCHIVO</t>
  </si>
  <si>
    <t>OPERADOR DEL SISTEMA DE AGUA POTABLE DE LA PARROQUIA SINSAO</t>
  </si>
  <si>
    <t>JEFE DE PATRIMONIO Y CULTURA</t>
  </si>
  <si>
    <t>Chofer / Recolector</t>
  </si>
  <si>
    <t>71.05.10</t>
  </si>
  <si>
    <t>Operador de la Retroexcavadora de Oruga</t>
  </si>
  <si>
    <t>SP 1 - 7</t>
  </si>
  <si>
    <t>GUARDIAN</t>
  </si>
  <si>
    <t>Jornalero de AA. PP. y Alcantarillado</t>
  </si>
  <si>
    <t>Chofer / VP</t>
  </si>
  <si>
    <t>Inspector Comisaría Municipal</t>
  </si>
  <si>
    <t>AUXILIAR DE SERVICIOS</t>
  </si>
  <si>
    <t>REGISTRADOR DE LA PROPIEDAD</t>
  </si>
  <si>
    <t>INSTRUCTOR BIBLIOTECA BRAILLE</t>
  </si>
  <si>
    <t>JORNALERO OO.PP.</t>
  </si>
  <si>
    <t>TÉCNICO DE PLANIFICACION</t>
  </si>
  <si>
    <t>CONCEJAL URBANO</t>
  </si>
  <si>
    <t>Chofer / VL</t>
  </si>
  <si>
    <t>JEFE UNIDAD GESTIÓN AMBIENTAL</t>
  </si>
  <si>
    <t>SP 6 -12</t>
  </si>
  <si>
    <t>TÉCNICO AUTOMOTRIZ</t>
  </si>
  <si>
    <t>DIRECTOR DE AGUA POTABLE</t>
  </si>
  <si>
    <t>CHOFER/ADMINISTRACION</t>
  </si>
  <si>
    <t>Operador Motoniveladora</t>
  </si>
  <si>
    <t>GASFITERO</t>
  </si>
  <si>
    <t>AYUDANTE DE RECOLECTOR</t>
  </si>
  <si>
    <t>NJS 1
SP 5 - 11</t>
  </si>
  <si>
    <t>TÉCNICO DE ESTUDIOS Y PROYECTOS</t>
  </si>
  <si>
    <t>Guardián</t>
  </si>
  <si>
    <t>Plomero-Gasfitero</t>
  </si>
  <si>
    <t>INSPECTOR HIGIENE</t>
  </si>
  <si>
    <t>INSPECTOR DE MEDIDORES DE AA.PP.</t>
  </si>
  <si>
    <t>Diseñador Gráfico Municipal</t>
  </si>
  <si>
    <t>GUIA DE MUSEO</t>
  </si>
  <si>
    <t>Auxiliar de Supervisión</t>
  </si>
  <si>
    <t>Soldador</t>
  </si>
  <si>
    <t>OPERADOR ELECTRICISTA</t>
  </si>
  <si>
    <t>Cadenero</t>
  </si>
  <si>
    <t>Chofer de vehículo pesado</t>
  </si>
  <si>
    <t>ANALISTA TALENTO HUMANO</t>
  </si>
  <si>
    <t>AYUDANTE DE CUADRILLA</t>
  </si>
  <si>
    <t>Carpintero</t>
  </si>
  <si>
    <t>TÉCNICO DE AVALUOS Y CATASTROS</t>
  </si>
  <si>
    <t>DIRECTOR DE DESARROLLO SOCIO ECONOMICO</t>
  </si>
  <si>
    <t>JEFE DE LECTOR DE MEDIDORES</t>
  </si>
  <si>
    <t>INSPECTOR NOTIFICADOR DE AGUA POTABLE</t>
  </si>
  <si>
    <t>GUARDIAN MUNICIPAL</t>
  </si>
  <si>
    <t>Operador Sistema Agua Potable Arcapamba-Osorio</t>
  </si>
  <si>
    <t>Guardián de Canchón</t>
  </si>
  <si>
    <t>JORNALERO DE HIGIENE AMBIENTAL</t>
  </si>
  <si>
    <t>ASISTENTE TÉCNICO</t>
  </si>
  <si>
    <t>Operador de Cargadora</t>
  </si>
  <si>
    <t>OFICINISTA BIBLIOTECA BRAILLE</t>
  </si>
  <si>
    <t>Albañil</t>
  </si>
  <si>
    <t>TOTAL DE REMUNERACIONES UNIFICADAS</t>
  </si>
  <si>
    <t>FECHA ACTUALIZACIÓN DE LA INFORMACIÓN:</t>
  </si>
  <si>
    <t>PERIODICIDAD DE ACTUALIZACIÓN DE LA INFORMACIÓN: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</si>
  <si>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</si>
  <si>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</si>
  <si>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</si>
  <si>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</si>
  <si>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</si>
  <si>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(2.368,20/12)*11 (número de meses hasta la información generada en noviembre 2017)</t>
  </si>
  <si>
    <t>Ejemplo: (375,00/12)*11 (número de meses hasta la información generada en noviembre 2017)</t>
  </si>
  <si>
    <t>Contrato de Trabajo Indefinido</t>
  </si>
  <si>
    <t>CHOFER</t>
  </si>
  <si>
    <t>ASISTENTE TÉCNICO DE PROYECTOS</t>
  </si>
  <si>
    <t>ALCALDE DEL CANTON ZARUMA</t>
  </si>
  <si>
    <t>SECRETARIA GENERAL</t>
  </si>
  <si>
    <t>GASFITERO/PLOMERO</t>
  </si>
  <si>
    <t>INSPECTOR DE ALCANTARILLADO</t>
  </si>
  <si>
    <t>CONTRATO SERVICIOS TÉCNICOS (FACTURA)</t>
  </si>
  <si>
    <t>MAESTRA ARTESANA</t>
  </si>
  <si>
    <t>gestionfinanciera@gadzaruma.gob.ec
talentohumano@gadzaruma.gob.ec</t>
  </si>
  <si>
    <t>(07) 2973 530
(07) 2973 619</t>
  </si>
  <si>
    <t>ÁREA FINANCIERA / ÁREA DE TALENTO HUMANO</t>
  </si>
  <si>
    <t>TÉCNICA DE LABORATORIO</t>
  </si>
  <si>
    <t>SECRETARIO DE CONCEJO</t>
  </si>
  <si>
    <t>AUXILIAR DE CONTABILIDAD</t>
  </si>
  <si>
    <t>RECAUDADORA MUNICIPAL</t>
  </si>
  <si>
    <t>AUXILIAR DE GUARDALMACEN</t>
  </si>
  <si>
    <t>CONTADORA 1</t>
  </si>
  <si>
    <t>ANALISTA DE CONTABILIDAD</t>
  </si>
  <si>
    <t>ANALISTA DE CONTABILIDAD SECCION FINANCIERA</t>
  </si>
  <si>
    <t>TÉCNICO DE RENTAS</t>
  </si>
  <si>
    <t>Técnico de Ordenamiento Territorial y Gestión de Riesgos</t>
  </si>
  <si>
    <t>ASISTENTE ADMINISTRATIVA DIRECCIÓN SERVICIOS PUBLICOS</t>
  </si>
  <si>
    <t>ANALISTA JURIDICO</t>
  </si>
  <si>
    <t>COMISARIO MUNICIPAL</t>
  </si>
  <si>
    <t>TÉCNICO DE ESTUDIOS Y PROYECTOS ARQUITECTONICOS</t>
  </si>
  <si>
    <t>ASISTENTE TÉCNICO DEL PROYECTO DE ANILLO VIAL</t>
  </si>
  <si>
    <t>101.-JUBILADO REINGRESO LABORAL</t>
  </si>
  <si>
    <t>DIRECTORA DE GESTION FINANCIERA</t>
  </si>
  <si>
    <t>PROMOTOR TURISTICO</t>
  </si>
  <si>
    <t>Contrato de Servicios Profesionales - Factura</t>
  </si>
  <si>
    <t>TECNICO DE COOPERACION Y CONVENIOS</t>
  </si>
  <si>
    <t>ECO. GIANNA MARITZA APOLO ORDÓÑEZ
AB. KATHERINE MARIBEL PROCEL MONTOYA</t>
  </si>
  <si>
    <t>TECNICO DE TALENTO HUMANO</t>
  </si>
  <si>
    <t>PROMOTOR DE ARTES</t>
  </si>
  <si>
    <t>TÉCNICO EN AGUA POTABLE Y ALCANTARILLADO SANITARIO</t>
  </si>
  <si>
    <t>DD/MM/AAAA
31/08/2024</t>
  </si>
  <si>
    <t>DIRECCIÓN GESTIÓN FINANCIERA - UNIDAD DE TALENTO HUMANO</t>
  </si>
  <si>
    <t>PRODUCTOR AUDIOVISUAL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</si>
</sst>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u/>
      <sz val="9"/>
      <color theme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4" borderId="0" xfId="0" applyFill="1"/>
    <xf numFmtId="0" fontId="12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20" fillId="4" borderId="0" xfId="0" applyFont="1" applyFill="1"/>
    <xf numFmtId="0" fontId="0" fillId="4" borderId="0" xfId="0" applyFill="1" applyAlignment="1">
      <alignment vertical="center" wrapText="1"/>
    </xf>
    <xf numFmtId="0" fontId="10" fillId="4" borderId="0" xfId="0" applyFont="1" applyFill="1"/>
    <xf numFmtId="0" fontId="10" fillId="4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3" fillId="0" borderId="1" xfId="3" applyFont="1" applyBorder="1" applyAlignment="1" applyProtection="1">
      <alignment horizontal="center"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2" fontId="11" fillId="4" borderId="2" xfId="1" applyNumberFormat="1" applyFont="1" applyFill="1" applyBorder="1" applyAlignment="1">
      <alignment horizontal="right" vertical="center"/>
    </xf>
    <xf numFmtId="4" fontId="0" fillId="4" borderId="2" xfId="0" applyNumberFormat="1" applyFill="1" applyBorder="1" applyAlignment="1">
      <alignment horizontal="right" vertical="center" wrapText="1"/>
    </xf>
    <xf numFmtId="2" fontId="11" fillId="4" borderId="2" xfId="0" applyNumberFormat="1" applyFont="1" applyFill="1" applyBorder="1" applyAlignment="1">
      <alignment vertical="center"/>
    </xf>
    <xf numFmtId="0" fontId="12" fillId="4" borderId="2" xfId="0" applyFont="1" applyFill="1" applyBorder="1" applyAlignment="1">
      <alignment vertical="center" wrapText="1"/>
    </xf>
    <xf numFmtId="2" fontId="11" fillId="4" borderId="2" xfId="2" applyNumberFormat="1" applyFont="1" applyFill="1" applyBorder="1" applyAlignment="1">
      <alignment vertical="center"/>
    </xf>
    <xf numFmtId="0" fontId="13" fillId="4" borderId="2" xfId="0" applyFont="1" applyFill="1" applyBorder="1" applyAlignment="1">
      <alignment horizontal="left" vertical="center" wrapText="1"/>
    </xf>
    <xf numFmtId="2" fontId="11" fillId="4" borderId="2" xfId="1" applyNumberFormat="1" applyFont="1" applyFill="1" applyBorder="1" applyAlignment="1">
      <alignment vertical="center"/>
    </xf>
    <xf numFmtId="0" fontId="13" fillId="4" borderId="2" xfId="0" applyFont="1" applyFill="1" applyBorder="1" applyAlignment="1">
      <alignment vertical="center" wrapText="1"/>
    </xf>
    <xf numFmtId="3" fontId="13" fillId="4" borderId="2" xfId="0" applyNumberFormat="1" applyFont="1" applyFill="1" applyBorder="1" applyAlignment="1">
      <alignment horizontal="left" vertical="center" wrapText="1"/>
    </xf>
    <xf numFmtId="2" fontId="11" fillId="4" borderId="2" xfId="0" applyNumberFormat="1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left" vertical="top" wrapText="1"/>
    </xf>
    <xf numFmtId="2" fontId="11" fillId="4" borderId="2" xfId="0" applyNumberFormat="1" applyFont="1" applyFill="1" applyBorder="1" applyAlignment="1">
      <alignment horizontal="right" vertical="center"/>
    </xf>
    <xf numFmtId="0" fontId="12" fillId="4" borderId="2" xfId="0" applyFont="1" applyFill="1" applyBorder="1" applyAlignment="1">
      <alignment vertical="top" wrapText="1"/>
    </xf>
    <xf numFmtId="0" fontId="12" fillId="4" borderId="6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left" vertical="top" wrapText="1"/>
    </xf>
    <xf numFmtId="2" fontId="11" fillId="4" borderId="5" xfId="1" applyNumberFormat="1" applyFont="1" applyFill="1" applyBorder="1" applyAlignment="1">
      <alignment horizontal="right" vertical="center"/>
    </xf>
    <xf numFmtId="2" fontId="0" fillId="4" borderId="2" xfId="0" applyNumberFormat="1" applyFill="1" applyBorder="1" applyAlignment="1">
      <alignment vertical="center"/>
    </xf>
    <xf numFmtId="0" fontId="12" fillId="4" borderId="4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top" wrapText="1"/>
    </xf>
    <xf numFmtId="49" fontId="12" fillId="4" borderId="2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 wrapText="1"/>
    </xf>
    <xf numFmtId="3" fontId="13" fillId="4" borderId="2" xfId="0" applyNumberFormat="1" applyFont="1" applyFill="1" applyBorder="1" applyAlignment="1">
      <alignment vertical="center" wrapText="1"/>
    </xf>
    <xf numFmtId="0" fontId="13" fillId="4" borderId="2" xfId="2" applyFont="1" applyFill="1" applyBorder="1" applyAlignment="1">
      <alignment vertical="center" wrapText="1"/>
    </xf>
    <xf numFmtId="0" fontId="14" fillId="4" borderId="2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left" vertical="center" wrapText="1"/>
    </xf>
    <xf numFmtId="3" fontId="13" fillId="4" borderId="4" xfId="0" applyNumberFormat="1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2" fontId="16" fillId="4" borderId="2" xfId="1" applyNumberFormat="1" applyFont="1" applyFill="1" applyBorder="1" applyAlignment="1">
      <alignment vertical="center"/>
    </xf>
    <xf numFmtId="2" fontId="14" fillId="4" borderId="2" xfId="1" applyNumberFormat="1" applyFont="1" applyFill="1" applyBorder="1" applyAlignment="1">
      <alignment vertical="center"/>
    </xf>
    <xf numFmtId="2" fontId="14" fillId="4" borderId="2" xfId="0" applyNumberFormat="1" applyFont="1" applyFill="1" applyBorder="1" applyAlignment="1">
      <alignment vertical="center"/>
    </xf>
    <xf numFmtId="2" fontId="16" fillId="4" borderId="2" xfId="0" applyNumberFormat="1" applyFont="1" applyFill="1" applyBorder="1" applyAlignment="1">
      <alignment horizontal="right" vertical="center"/>
    </xf>
    <xf numFmtId="2" fontId="16" fillId="4" borderId="2" xfId="1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right" vertical="center" wrapText="1"/>
    </xf>
    <xf numFmtId="4" fontId="25" fillId="4" borderId="2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vertical="center"/>
    </xf>
    <xf numFmtId="2" fontId="1" fillId="4" borderId="2" xfId="1" applyNumberFormat="1" applyFont="1" applyFill="1" applyBorder="1" applyAlignment="1">
      <alignment vertical="center"/>
    </xf>
    <xf numFmtId="2" fontId="1" fillId="4" borderId="2" xfId="0" applyNumberFormat="1" applyFont="1" applyFill="1" applyBorder="1" applyAlignment="1">
      <alignment horizontal="right" vertical="center" wrapText="1"/>
    </xf>
    <xf numFmtId="2" fontId="11" fillId="4" borderId="5" xfId="0" applyNumberFormat="1" applyFont="1" applyFill="1" applyBorder="1" applyAlignment="1">
      <alignment horizontal="right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left" vertical="center" wrapText="1"/>
    </xf>
    <xf numFmtId="0" fontId="18" fillId="6" borderId="8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2" fillId="0" borderId="3" xfId="3" applyFont="1" applyBorder="1" applyAlignment="1" applyProtection="1">
      <alignment horizontal="center" vertical="center" wrapText="1"/>
    </xf>
    <xf numFmtId="0" fontId="22" fillId="0" borderId="4" xfId="3" applyFont="1" applyBorder="1" applyAlignment="1" applyProtection="1">
      <alignment horizontal="center" vertical="center" wrapText="1"/>
    </xf>
    <xf numFmtId="0" fontId="22" fillId="0" borderId="8" xfId="3" applyFont="1" applyBorder="1" applyAlignment="1" applyProtection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FFFF99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stionfinanciera@gadzaruma.gob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5"/>
  <sheetViews>
    <sheetView tabSelected="1" zoomScale="90" zoomScaleNormal="90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K7" sqref="K7"/>
    </sheetView>
  </sheetViews>
  <sheetFormatPr baseColWidth="10" defaultRowHeight="15" x14ac:dyDescent="0.25"/>
  <cols>
    <col min="1" max="1" width="13" customWidth="1"/>
    <col min="2" max="2" width="25" style="26" customWidth="1"/>
    <col min="3" max="3" width="22" customWidth="1"/>
    <col min="4" max="4" width="17" customWidth="1"/>
    <col min="5" max="5" width="15.28515625" customWidth="1"/>
    <col min="6" max="6" width="15.85546875" customWidth="1"/>
    <col min="7" max="7" width="15.140625" customWidth="1"/>
    <col min="8" max="9" width="14.85546875" customWidth="1"/>
    <col min="10" max="10" width="15.5703125" customWidth="1"/>
    <col min="11" max="11" width="15.28515625" customWidth="1"/>
    <col min="12" max="12" width="14.28515625" customWidth="1"/>
    <col min="13" max="22" width="11.42578125" style="17" customWidth="1"/>
    <col min="242" max="242" width="6.28515625" customWidth="1"/>
    <col min="243" max="243" width="32.28515625" customWidth="1"/>
    <col min="244" max="244" width="18" customWidth="1"/>
    <col min="245" max="245" width="22" customWidth="1"/>
    <col min="246" max="246" width="17" customWidth="1"/>
    <col min="247" max="247" width="15.28515625" customWidth="1"/>
    <col min="248" max="248" width="15.85546875" customWidth="1"/>
    <col min="249" max="249" width="15.140625" customWidth="1"/>
    <col min="250" max="251" width="14.85546875" customWidth="1"/>
    <col min="252" max="252" width="13.5703125" customWidth="1"/>
    <col min="253" max="253" width="15.28515625" customWidth="1"/>
    <col min="254" max="254" width="14.28515625" customWidth="1"/>
    <col min="255" max="255" width="0" hidden="1" customWidth="1"/>
    <col min="256" max="256" width="10.140625" customWidth="1"/>
    <col min="257" max="257" width="7.5703125" customWidth="1"/>
    <col min="258" max="258" width="7.140625" customWidth="1"/>
    <col min="259" max="278" width="11.42578125" customWidth="1"/>
    <col min="498" max="498" width="6.28515625" customWidth="1"/>
    <col min="499" max="499" width="32.28515625" customWidth="1"/>
    <col min="500" max="500" width="18" customWidth="1"/>
    <col min="501" max="501" width="22" customWidth="1"/>
    <col min="502" max="502" width="17" customWidth="1"/>
    <col min="503" max="503" width="15.28515625" customWidth="1"/>
    <col min="504" max="504" width="15.85546875" customWidth="1"/>
    <col min="505" max="505" width="15.140625" customWidth="1"/>
    <col min="506" max="507" width="14.85546875" customWidth="1"/>
    <col min="508" max="508" width="13.5703125" customWidth="1"/>
    <col min="509" max="509" width="15.28515625" customWidth="1"/>
    <col min="510" max="510" width="14.28515625" customWidth="1"/>
    <col min="511" max="511" width="0" hidden="1" customWidth="1"/>
    <col min="512" max="512" width="10.140625" customWidth="1"/>
    <col min="513" max="513" width="7.5703125" customWidth="1"/>
    <col min="514" max="514" width="7.140625" customWidth="1"/>
    <col min="515" max="534" width="11.42578125" customWidth="1"/>
    <col min="754" max="754" width="6.28515625" customWidth="1"/>
    <col min="755" max="755" width="32.28515625" customWidth="1"/>
    <col min="756" max="756" width="18" customWidth="1"/>
    <col min="757" max="757" width="22" customWidth="1"/>
    <col min="758" max="758" width="17" customWidth="1"/>
    <col min="759" max="759" width="15.28515625" customWidth="1"/>
    <col min="760" max="760" width="15.85546875" customWidth="1"/>
    <col min="761" max="761" width="15.140625" customWidth="1"/>
    <col min="762" max="763" width="14.85546875" customWidth="1"/>
    <col min="764" max="764" width="13.5703125" customWidth="1"/>
    <col min="765" max="765" width="15.28515625" customWidth="1"/>
    <col min="766" max="766" width="14.28515625" customWidth="1"/>
    <col min="767" max="767" width="0" hidden="1" customWidth="1"/>
    <col min="768" max="768" width="10.140625" customWidth="1"/>
    <col min="769" max="769" width="7.5703125" customWidth="1"/>
    <col min="770" max="770" width="7.140625" customWidth="1"/>
    <col min="771" max="790" width="11.42578125" customWidth="1"/>
    <col min="1010" max="1010" width="6.28515625" customWidth="1"/>
    <col min="1011" max="1011" width="32.28515625" customWidth="1"/>
    <col min="1012" max="1012" width="18" customWidth="1"/>
    <col min="1013" max="1013" width="22" customWidth="1"/>
    <col min="1014" max="1014" width="17" customWidth="1"/>
    <col min="1015" max="1015" width="15.28515625" customWidth="1"/>
    <col min="1016" max="1016" width="15.85546875" customWidth="1"/>
    <col min="1017" max="1017" width="15.140625" customWidth="1"/>
    <col min="1018" max="1019" width="14.85546875" customWidth="1"/>
    <col min="1020" max="1020" width="13.5703125" customWidth="1"/>
    <col min="1021" max="1021" width="15.28515625" customWidth="1"/>
    <col min="1022" max="1022" width="14.28515625" customWidth="1"/>
    <col min="1023" max="1023" width="0" hidden="1" customWidth="1"/>
    <col min="1024" max="1024" width="10.140625" customWidth="1"/>
    <col min="1025" max="1025" width="7.5703125" customWidth="1"/>
    <col min="1026" max="1026" width="7.140625" customWidth="1"/>
    <col min="1027" max="1046" width="11.42578125" customWidth="1"/>
    <col min="1266" max="1266" width="6.28515625" customWidth="1"/>
    <col min="1267" max="1267" width="32.28515625" customWidth="1"/>
    <col min="1268" max="1268" width="18" customWidth="1"/>
    <col min="1269" max="1269" width="22" customWidth="1"/>
    <col min="1270" max="1270" width="17" customWidth="1"/>
    <col min="1271" max="1271" width="15.28515625" customWidth="1"/>
    <col min="1272" max="1272" width="15.85546875" customWidth="1"/>
    <col min="1273" max="1273" width="15.140625" customWidth="1"/>
    <col min="1274" max="1275" width="14.85546875" customWidth="1"/>
    <col min="1276" max="1276" width="13.5703125" customWidth="1"/>
    <col min="1277" max="1277" width="15.28515625" customWidth="1"/>
    <col min="1278" max="1278" width="14.28515625" customWidth="1"/>
    <col min="1279" max="1279" width="0" hidden="1" customWidth="1"/>
    <col min="1280" max="1280" width="10.140625" customWidth="1"/>
    <col min="1281" max="1281" width="7.5703125" customWidth="1"/>
    <col min="1282" max="1282" width="7.140625" customWidth="1"/>
    <col min="1283" max="1302" width="11.42578125" customWidth="1"/>
    <col min="1522" max="1522" width="6.28515625" customWidth="1"/>
    <col min="1523" max="1523" width="32.28515625" customWidth="1"/>
    <col min="1524" max="1524" width="18" customWidth="1"/>
    <col min="1525" max="1525" width="22" customWidth="1"/>
    <col min="1526" max="1526" width="17" customWidth="1"/>
    <col min="1527" max="1527" width="15.28515625" customWidth="1"/>
    <col min="1528" max="1528" width="15.85546875" customWidth="1"/>
    <col min="1529" max="1529" width="15.140625" customWidth="1"/>
    <col min="1530" max="1531" width="14.85546875" customWidth="1"/>
    <col min="1532" max="1532" width="13.5703125" customWidth="1"/>
    <col min="1533" max="1533" width="15.28515625" customWidth="1"/>
    <col min="1534" max="1534" width="14.28515625" customWidth="1"/>
    <col min="1535" max="1535" width="0" hidden="1" customWidth="1"/>
    <col min="1536" max="1536" width="10.140625" customWidth="1"/>
    <col min="1537" max="1537" width="7.5703125" customWidth="1"/>
    <col min="1538" max="1538" width="7.140625" customWidth="1"/>
    <col min="1539" max="1558" width="11.42578125" customWidth="1"/>
    <col min="1778" max="1778" width="6.28515625" customWidth="1"/>
    <col min="1779" max="1779" width="32.28515625" customWidth="1"/>
    <col min="1780" max="1780" width="18" customWidth="1"/>
    <col min="1781" max="1781" width="22" customWidth="1"/>
    <col min="1782" max="1782" width="17" customWidth="1"/>
    <col min="1783" max="1783" width="15.28515625" customWidth="1"/>
    <col min="1784" max="1784" width="15.85546875" customWidth="1"/>
    <col min="1785" max="1785" width="15.140625" customWidth="1"/>
    <col min="1786" max="1787" width="14.85546875" customWidth="1"/>
    <col min="1788" max="1788" width="13.5703125" customWidth="1"/>
    <col min="1789" max="1789" width="15.28515625" customWidth="1"/>
    <col min="1790" max="1790" width="14.28515625" customWidth="1"/>
    <col min="1791" max="1791" width="0" hidden="1" customWidth="1"/>
    <col min="1792" max="1792" width="10.140625" customWidth="1"/>
    <col min="1793" max="1793" width="7.5703125" customWidth="1"/>
    <col min="1794" max="1794" width="7.140625" customWidth="1"/>
    <col min="1795" max="1814" width="11.42578125" customWidth="1"/>
    <col min="2034" max="2034" width="6.28515625" customWidth="1"/>
    <col min="2035" max="2035" width="32.28515625" customWidth="1"/>
    <col min="2036" max="2036" width="18" customWidth="1"/>
    <col min="2037" max="2037" width="22" customWidth="1"/>
    <col min="2038" max="2038" width="17" customWidth="1"/>
    <col min="2039" max="2039" width="15.28515625" customWidth="1"/>
    <col min="2040" max="2040" width="15.85546875" customWidth="1"/>
    <col min="2041" max="2041" width="15.140625" customWidth="1"/>
    <col min="2042" max="2043" width="14.85546875" customWidth="1"/>
    <col min="2044" max="2044" width="13.5703125" customWidth="1"/>
    <col min="2045" max="2045" width="15.28515625" customWidth="1"/>
    <col min="2046" max="2046" width="14.28515625" customWidth="1"/>
    <col min="2047" max="2047" width="0" hidden="1" customWidth="1"/>
    <col min="2048" max="2048" width="10.140625" customWidth="1"/>
    <col min="2049" max="2049" width="7.5703125" customWidth="1"/>
    <col min="2050" max="2050" width="7.140625" customWidth="1"/>
    <col min="2051" max="2070" width="11.42578125" customWidth="1"/>
    <col min="2290" max="2290" width="6.28515625" customWidth="1"/>
    <col min="2291" max="2291" width="32.28515625" customWidth="1"/>
    <col min="2292" max="2292" width="18" customWidth="1"/>
    <col min="2293" max="2293" width="22" customWidth="1"/>
    <col min="2294" max="2294" width="17" customWidth="1"/>
    <col min="2295" max="2295" width="15.28515625" customWidth="1"/>
    <col min="2296" max="2296" width="15.85546875" customWidth="1"/>
    <col min="2297" max="2297" width="15.140625" customWidth="1"/>
    <col min="2298" max="2299" width="14.85546875" customWidth="1"/>
    <col min="2300" max="2300" width="13.5703125" customWidth="1"/>
    <col min="2301" max="2301" width="15.28515625" customWidth="1"/>
    <col min="2302" max="2302" width="14.28515625" customWidth="1"/>
    <col min="2303" max="2303" width="0" hidden="1" customWidth="1"/>
    <col min="2304" max="2304" width="10.140625" customWidth="1"/>
    <col min="2305" max="2305" width="7.5703125" customWidth="1"/>
    <col min="2306" max="2306" width="7.140625" customWidth="1"/>
    <col min="2307" max="2326" width="11.42578125" customWidth="1"/>
    <col min="2546" max="2546" width="6.28515625" customWidth="1"/>
    <col min="2547" max="2547" width="32.28515625" customWidth="1"/>
    <col min="2548" max="2548" width="18" customWidth="1"/>
    <col min="2549" max="2549" width="22" customWidth="1"/>
    <col min="2550" max="2550" width="17" customWidth="1"/>
    <col min="2551" max="2551" width="15.28515625" customWidth="1"/>
    <col min="2552" max="2552" width="15.85546875" customWidth="1"/>
    <col min="2553" max="2553" width="15.140625" customWidth="1"/>
    <col min="2554" max="2555" width="14.85546875" customWidth="1"/>
    <col min="2556" max="2556" width="13.5703125" customWidth="1"/>
    <col min="2557" max="2557" width="15.28515625" customWidth="1"/>
    <col min="2558" max="2558" width="14.28515625" customWidth="1"/>
    <col min="2559" max="2559" width="0" hidden="1" customWidth="1"/>
    <col min="2560" max="2560" width="10.140625" customWidth="1"/>
    <col min="2561" max="2561" width="7.5703125" customWidth="1"/>
    <col min="2562" max="2562" width="7.140625" customWidth="1"/>
    <col min="2563" max="2582" width="11.42578125" customWidth="1"/>
    <col min="2802" max="2802" width="6.28515625" customWidth="1"/>
    <col min="2803" max="2803" width="32.28515625" customWidth="1"/>
    <col min="2804" max="2804" width="18" customWidth="1"/>
    <col min="2805" max="2805" width="22" customWidth="1"/>
    <col min="2806" max="2806" width="17" customWidth="1"/>
    <col min="2807" max="2807" width="15.28515625" customWidth="1"/>
    <col min="2808" max="2808" width="15.85546875" customWidth="1"/>
    <col min="2809" max="2809" width="15.140625" customWidth="1"/>
    <col min="2810" max="2811" width="14.85546875" customWidth="1"/>
    <col min="2812" max="2812" width="13.5703125" customWidth="1"/>
    <col min="2813" max="2813" width="15.28515625" customWidth="1"/>
    <col min="2814" max="2814" width="14.28515625" customWidth="1"/>
    <col min="2815" max="2815" width="0" hidden="1" customWidth="1"/>
    <col min="2816" max="2816" width="10.140625" customWidth="1"/>
    <col min="2817" max="2817" width="7.5703125" customWidth="1"/>
    <col min="2818" max="2818" width="7.140625" customWidth="1"/>
    <col min="2819" max="2838" width="11.42578125" customWidth="1"/>
    <col min="3058" max="3058" width="6.28515625" customWidth="1"/>
    <col min="3059" max="3059" width="32.28515625" customWidth="1"/>
    <col min="3060" max="3060" width="18" customWidth="1"/>
    <col min="3061" max="3061" width="22" customWidth="1"/>
    <col min="3062" max="3062" width="17" customWidth="1"/>
    <col min="3063" max="3063" width="15.28515625" customWidth="1"/>
    <col min="3064" max="3064" width="15.85546875" customWidth="1"/>
    <col min="3065" max="3065" width="15.140625" customWidth="1"/>
    <col min="3066" max="3067" width="14.85546875" customWidth="1"/>
    <col min="3068" max="3068" width="13.5703125" customWidth="1"/>
    <col min="3069" max="3069" width="15.28515625" customWidth="1"/>
    <col min="3070" max="3070" width="14.28515625" customWidth="1"/>
    <col min="3071" max="3071" width="0" hidden="1" customWidth="1"/>
    <col min="3072" max="3072" width="10.140625" customWidth="1"/>
    <col min="3073" max="3073" width="7.5703125" customWidth="1"/>
    <col min="3074" max="3074" width="7.140625" customWidth="1"/>
    <col min="3075" max="3094" width="11.42578125" customWidth="1"/>
    <col min="3314" max="3314" width="6.28515625" customWidth="1"/>
    <col min="3315" max="3315" width="32.28515625" customWidth="1"/>
    <col min="3316" max="3316" width="18" customWidth="1"/>
    <col min="3317" max="3317" width="22" customWidth="1"/>
    <col min="3318" max="3318" width="17" customWidth="1"/>
    <col min="3319" max="3319" width="15.28515625" customWidth="1"/>
    <col min="3320" max="3320" width="15.85546875" customWidth="1"/>
    <col min="3321" max="3321" width="15.140625" customWidth="1"/>
    <col min="3322" max="3323" width="14.85546875" customWidth="1"/>
    <col min="3324" max="3324" width="13.5703125" customWidth="1"/>
    <col min="3325" max="3325" width="15.28515625" customWidth="1"/>
    <col min="3326" max="3326" width="14.28515625" customWidth="1"/>
    <col min="3327" max="3327" width="0" hidden="1" customWidth="1"/>
    <col min="3328" max="3328" width="10.140625" customWidth="1"/>
    <col min="3329" max="3329" width="7.5703125" customWidth="1"/>
    <col min="3330" max="3330" width="7.140625" customWidth="1"/>
    <col min="3331" max="3350" width="11.42578125" customWidth="1"/>
    <col min="3570" max="3570" width="6.28515625" customWidth="1"/>
    <col min="3571" max="3571" width="32.28515625" customWidth="1"/>
    <col min="3572" max="3572" width="18" customWidth="1"/>
    <col min="3573" max="3573" width="22" customWidth="1"/>
    <col min="3574" max="3574" width="17" customWidth="1"/>
    <col min="3575" max="3575" width="15.28515625" customWidth="1"/>
    <col min="3576" max="3576" width="15.85546875" customWidth="1"/>
    <col min="3577" max="3577" width="15.140625" customWidth="1"/>
    <col min="3578" max="3579" width="14.85546875" customWidth="1"/>
    <col min="3580" max="3580" width="13.5703125" customWidth="1"/>
    <col min="3581" max="3581" width="15.28515625" customWidth="1"/>
    <col min="3582" max="3582" width="14.28515625" customWidth="1"/>
    <col min="3583" max="3583" width="0" hidden="1" customWidth="1"/>
    <col min="3584" max="3584" width="10.140625" customWidth="1"/>
    <col min="3585" max="3585" width="7.5703125" customWidth="1"/>
    <col min="3586" max="3586" width="7.140625" customWidth="1"/>
    <col min="3587" max="3606" width="11.42578125" customWidth="1"/>
    <col min="3826" max="3826" width="6.28515625" customWidth="1"/>
    <col min="3827" max="3827" width="32.28515625" customWidth="1"/>
    <col min="3828" max="3828" width="18" customWidth="1"/>
    <col min="3829" max="3829" width="22" customWidth="1"/>
    <col min="3830" max="3830" width="17" customWidth="1"/>
    <col min="3831" max="3831" width="15.28515625" customWidth="1"/>
    <col min="3832" max="3832" width="15.85546875" customWidth="1"/>
    <col min="3833" max="3833" width="15.140625" customWidth="1"/>
    <col min="3834" max="3835" width="14.85546875" customWidth="1"/>
    <col min="3836" max="3836" width="13.5703125" customWidth="1"/>
    <col min="3837" max="3837" width="15.28515625" customWidth="1"/>
    <col min="3838" max="3838" width="14.28515625" customWidth="1"/>
    <col min="3839" max="3839" width="0" hidden="1" customWidth="1"/>
    <col min="3840" max="3840" width="10.140625" customWidth="1"/>
    <col min="3841" max="3841" width="7.5703125" customWidth="1"/>
    <col min="3842" max="3842" width="7.140625" customWidth="1"/>
    <col min="3843" max="3862" width="11.42578125" customWidth="1"/>
    <col min="4082" max="4082" width="6.28515625" customWidth="1"/>
    <col min="4083" max="4083" width="32.28515625" customWidth="1"/>
    <col min="4084" max="4084" width="18" customWidth="1"/>
    <col min="4085" max="4085" width="22" customWidth="1"/>
    <col min="4086" max="4086" width="17" customWidth="1"/>
    <col min="4087" max="4087" width="15.28515625" customWidth="1"/>
    <col min="4088" max="4088" width="15.85546875" customWidth="1"/>
    <col min="4089" max="4089" width="15.140625" customWidth="1"/>
    <col min="4090" max="4091" width="14.85546875" customWidth="1"/>
    <col min="4092" max="4092" width="13.5703125" customWidth="1"/>
    <col min="4093" max="4093" width="15.28515625" customWidth="1"/>
    <col min="4094" max="4094" width="14.28515625" customWidth="1"/>
    <col min="4095" max="4095" width="0" hidden="1" customWidth="1"/>
    <col min="4096" max="4096" width="10.140625" customWidth="1"/>
    <col min="4097" max="4097" width="7.5703125" customWidth="1"/>
    <col min="4098" max="4098" width="7.140625" customWidth="1"/>
    <col min="4099" max="4118" width="11.42578125" customWidth="1"/>
    <col min="4338" max="4338" width="6.28515625" customWidth="1"/>
    <col min="4339" max="4339" width="32.28515625" customWidth="1"/>
    <col min="4340" max="4340" width="18" customWidth="1"/>
    <col min="4341" max="4341" width="22" customWidth="1"/>
    <col min="4342" max="4342" width="17" customWidth="1"/>
    <col min="4343" max="4343" width="15.28515625" customWidth="1"/>
    <col min="4344" max="4344" width="15.85546875" customWidth="1"/>
    <col min="4345" max="4345" width="15.140625" customWidth="1"/>
    <col min="4346" max="4347" width="14.85546875" customWidth="1"/>
    <col min="4348" max="4348" width="13.5703125" customWidth="1"/>
    <col min="4349" max="4349" width="15.28515625" customWidth="1"/>
    <col min="4350" max="4350" width="14.28515625" customWidth="1"/>
    <col min="4351" max="4351" width="0" hidden="1" customWidth="1"/>
    <col min="4352" max="4352" width="10.140625" customWidth="1"/>
    <col min="4353" max="4353" width="7.5703125" customWidth="1"/>
    <col min="4354" max="4354" width="7.140625" customWidth="1"/>
    <col min="4355" max="4374" width="11.42578125" customWidth="1"/>
    <col min="4594" max="4594" width="6.28515625" customWidth="1"/>
    <col min="4595" max="4595" width="32.28515625" customWidth="1"/>
    <col min="4596" max="4596" width="18" customWidth="1"/>
    <col min="4597" max="4597" width="22" customWidth="1"/>
    <col min="4598" max="4598" width="17" customWidth="1"/>
    <col min="4599" max="4599" width="15.28515625" customWidth="1"/>
    <col min="4600" max="4600" width="15.85546875" customWidth="1"/>
    <col min="4601" max="4601" width="15.140625" customWidth="1"/>
    <col min="4602" max="4603" width="14.85546875" customWidth="1"/>
    <col min="4604" max="4604" width="13.5703125" customWidth="1"/>
    <col min="4605" max="4605" width="15.28515625" customWidth="1"/>
    <col min="4606" max="4606" width="14.28515625" customWidth="1"/>
    <col min="4607" max="4607" width="0" hidden="1" customWidth="1"/>
    <col min="4608" max="4608" width="10.140625" customWidth="1"/>
    <col min="4609" max="4609" width="7.5703125" customWidth="1"/>
    <col min="4610" max="4610" width="7.140625" customWidth="1"/>
    <col min="4611" max="4630" width="11.42578125" customWidth="1"/>
    <col min="4850" max="4850" width="6.28515625" customWidth="1"/>
    <col min="4851" max="4851" width="32.28515625" customWidth="1"/>
    <col min="4852" max="4852" width="18" customWidth="1"/>
    <col min="4853" max="4853" width="22" customWidth="1"/>
    <col min="4854" max="4854" width="17" customWidth="1"/>
    <col min="4855" max="4855" width="15.28515625" customWidth="1"/>
    <col min="4856" max="4856" width="15.85546875" customWidth="1"/>
    <col min="4857" max="4857" width="15.140625" customWidth="1"/>
    <col min="4858" max="4859" width="14.85546875" customWidth="1"/>
    <col min="4860" max="4860" width="13.5703125" customWidth="1"/>
    <col min="4861" max="4861" width="15.28515625" customWidth="1"/>
    <col min="4862" max="4862" width="14.28515625" customWidth="1"/>
    <col min="4863" max="4863" width="0" hidden="1" customWidth="1"/>
    <col min="4864" max="4864" width="10.140625" customWidth="1"/>
    <col min="4865" max="4865" width="7.5703125" customWidth="1"/>
    <col min="4866" max="4866" width="7.140625" customWidth="1"/>
    <col min="4867" max="4886" width="11.42578125" customWidth="1"/>
    <col min="5106" max="5106" width="6.28515625" customWidth="1"/>
    <col min="5107" max="5107" width="32.28515625" customWidth="1"/>
    <col min="5108" max="5108" width="18" customWidth="1"/>
    <col min="5109" max="5109" width="22" customWidth="1"/>
    <col min="5110" max="5110" width="17" customWidth="1"/>
    <col min="5111" max="5111" width="15.28515625" customWidth="1"/>
    <col min="5112" max="5112" width="15.85546875" customWidth="1"/>
    <col min="5113" max="5113" width="15.140625" customWidth="1"/>
    <col min="5114" max="5115" width="14.85546875" customWidth="1"/>
    <col min="5116" max="5116" width="13.5703125" customWidth="1"/>
    <col min="5117" max="5117" width="15.28515625" customWidth="1"/>
    <col min="5118" max="5118" width="14.28515625" customWidth="1"/>
    <col min="5119" max="5119" width="0" hidden="1" customWidth="1"/>
    <col min="5120" max="5120" width="10.140625" customWidth="1"/>
    <col min="5121" max="5121" width="7.5703125" customWidth="1"/>
    <col min="5122" max="5122" width="7.140625" customWidth="1"/>
    <col min="5123" max="5142" width="11.42578125" customWidth="1"/>
    <col min="5362" max="5362" width="6.28515625" customWidth="1"/>
    <col min="5363" max="5363" width="32.28515625" customWidth="1"/>
    <col min="5364" max="5364" width="18" customWidth="1"/>
    <col min="5365" max="5365" width="22" customWidth="1"/>
    <col min="5366" max="5366" width="17" customWidth="1"/>
    <col min="5367" max="5367" width="15.28515625" customWidth="1"/>
    <col min="5368" max="5368" width="15.85546875" customWidth="1"/>
    <col min="5369" max="5369" width="15.140625" customWidth="1"/>
    <col min="5370" max="5371" width="14.85546875" customWidth="1"/>
    <col min="5372" max="5372" width="13.5703125" customWidth="1"/>
    <col min="5373" max="5373" width="15.28515625" customWidth="1"/>
    <col min="5374" max="5374" width="14.28515625" customWidth="1"/>
    <col min="5375" max="5375" width="0" hidden="1" customWidth="1"/>
    <col min="5376" max="5376" width="10.140625" customWidth="1"/>
    <col min="5377" max="5377" width="7.5703125" customWidth="1"/>
    <col min="5378" max="5378" width="7.140625" customWidth="1"/>
    <col min="5379" max="5398" width="11.42578125" customWidth="1"/>
    <col min="5618" max="5618" width="6.28515625" customWidth="1"/>
    <col min="5619" max="5619" width="32.28515625" customWidth="1"/>
    <col min="5620" max="5620" width="18" customWidth="1"/>
    <col min="5621" max="5621" width="22" customWidth="1"/>
    <col min="5622" max="5622" width="17" customWidth="1"/>
    <col min="5623" max="5623" width="15.28515625" customWidth="1"/>
    <col min="5624" max="5624" width="15.85546875" customWidth="1"/>
    <col min="5625" max="5625" width="15.140625" customWidth="1"/>
    <col min="5626" max="5627" width="14.85546875" customWidth="1"/>
    <col min="5628" max="5628" width="13.5703125" customWidth="1"/>
    <col min="5629" max="5629" width="15.28515625" customWidth="1"/>
    <col min="5630" max="5630" width="14.28515625" customWidth="1"/>
    <col min="5631" max="5631" width="0" hidden="1" customWidth="1"/>
    <col min="5632" max="5632" width="10.140625" customWidth="1"/>
    <col min="5633" max="5633" width="7.5703125" customWidth="1"/>
    <col min="5634" max="5634" width="7.140625" customWidth="1"/>
    <col min="5635" max="5654" width="11.42578125" customWidth="1"/>
    <col min="5874" max="5874" width="6.28515625" customWidth="1"/>
    <col min="5875" max="5875" width="32.28515625" customWidth="1"/>
    <col min="5876" max="5876" width="18" customWidth="1"/>
    <col min="5877" max="5877" width="22" customWidth="1"/>
    <col min="5878" max="5878" width="17" customWidth="1"/>
    <col min="5879" max="5879" width="15.28515625" customWidth="1"/>
    <col min="5880" max="5880" width="15.85546875" customWidth="1"/>
    <col min="5881" max="5881" width="15.140625" customWidth="1"/>
    <col min="5882" max="5883" width="14.85546875" customWidth="1"/>
    <col min="5884" max="5884" width="13.5703125" customWidth="1"/>
    <col min="5885" max="5885" width="15.28515625" customWidth="1"/>
    <col min="5886" max="5886" width="14.28515625" customWidth="1"/>
    <col min="5887" max="5887" width="0" hidden="1" customWidth="1"/>
    <col min="5888" max="5888" width="10.140625" customWidth="1"/>
    <col min="5889" max="5889" width="7.5703125" customWidth="1"/>
    <col min="5890" max="5890" width="7.140625" customWidth="1"/>
    <col min="5891" max="5910" width="11.42578125" customWidth="1"/>
    <col min="6130" max="6130" width="6.28515625" customWidth="1"/>
    <col min="6131" max="6131" width="32.28515625" customWidth="1"/>
    <col min="6132" max="6132" width="18" customWidth="1"/>
    <col min="6133" max="6133" width="22" customWidth="1"/>
    <col min="6134" max="6134" width="17" customWidth="1"/>
    <col min="6135" max="6135" width="15.28515625" customWidth="1"/>
    <col min="6136" max="6136" width="15.85546875" customWidth="1"/>
    <col min="6137" max="6137" width="15.140625" customWidth="1"/>
    <col min="6138" max="6139" width="14.85546875" customWidth="1"/>
    <col min="6140" max="6140" width="13.5703125" customWidth="1"/>
    <col min="6141" max="6141" width="15.28515625" customWidth="1"/>
    <col min="6142" max="6142" width="14.28515625" customWidth="1"/>
    <col min="6143" max="6143" width="0" hidden="1" customWidth="1"/>
    <col min="6144" max="6144" width="10.140625" customWidth="1"/>
    <col min="6145" max="6145" width="7.5703125" customWidth="1"/>
    <col min="6146" max="6146" width="7.140625" customWidth="1"/>
    <col min="6147" max="6166" width="11.42578125" customWidth="1"/>
    <col min="6386" max="6386" width="6.28515625" customWidth="1"/>
    <col min="6387" max="6387" width="32.28515625" customWidth="1"/>
    <col min="6388" max="6388" width="18" customWidth="1"/>
    <col min="6389" max="6389" width="22" customWidth="1"/>
    <col min="6390" max="6390" width="17" customWidth="1"/>
    <col min="6391" max="6391" width="15.28515625" customWidth="1"/>
    <col min="6392" max="6392" width="15.85546875" customWidth="1"/>
    <col min="6393" max="6393" width="15.140625" customWidth="1"/>
    <col min="6394" max="6395" width="14.85546875" customWidth="1"/>
    <col min="6396" max="6396" width="13.5703125" customWidth="1"/>
    <col min="6397" max="6397" width="15.28515625" customWidth="1"/>
    <col min="6398" max="6398" width="14.28515625" customWidth="1"/>
    <col min="6399" max="6399" width="0" hidden="1" customWidth="1"/>
    <col min="6400" max="6400" width="10.140625" customWidth="1"/>
    <col min="6401" max="6401" width="7.5703125" customWidth="1"/>
    <col min="6402" max="6402" width="7.140625" customWidth="1"/>
    <col min="6403" max="6422" width="11.42578125" customWidth="1"/>
    <col min="6642" max="6642" width="6.28515625" customWidth="1"/>
    <col min="6643" max="6643" width="32.28515625" customWidth="1"/>
    <col min="6644" max="6644" width="18" customWidth="1"/>
    <col min="6645" max="6645" width="22" customWidth="1"/>
    <col min="6646" max="6646" width="17" customWidth="1"/>
    <col min="6647" max="6647" width="15.28515625" customWidth="1"/>
    <col min="6648" max="6648" width="15.85546875" customWidth="1"/>
    <col min="6649" max="6649" width="15.140625" customWidth="1"/>
    <col min="6650" max="6651" width="14.85546875" customWidth="1"/>
    <col min="6652" max="6652" width="13.5703125" customWidth="1"/>
    <col min="6653" max="6653" width="15.28515625" customWidth="1"/>
    <col min="6654" max="6654" width="14.28515625" customWidth="1"/>
    <col min="6655" max="6655" width="0" hidden="1" customWidth="1"/>
    <col min="6656" max="6656" width="10.140625" customWidth="1"/>
    <col min="6657" max="6657" width="7.5703125" customWidth="1"/>
    <col min="6658" max="6658" width="7.140625" customWidth="1"/>
    <col min="6659" max="6678" width="11.42578125" customWidth="1"/>
    <col min="6898" max="6898" width="6.28515625" customWidth="1"/>
    <col min="6899" max="6899" width="32.28515625" customWidth="1"/>
    <col min="6900" max="6900" width="18" customWidth="1"/>
    <col min="6901" max="6901" width="22" customWidth="1"/>
    <col min="6902" max="6902" width="17" customWidth="1"/>
    <col min="6903" max="6903" width="15.28515625" customWidth="1"/>
    <col min="6904" max="6904" width="15.85546875" customWidth="1"/>
    <col min="6905" max="6905" width="15.140625" customWidth="1"/>
    <col min="6906" max="6907" width="14.85546875" customWidth="1"/>
    <col min="6908" max="6908" width="13.5703125" customWidth="1"/>
    <col min="6909" max="6909" width="15.28515625" customWidth="1"/>
    <col min="6910" max="6910" width="14.28515625" customWidth="1"/>
    <col min="6911" max="6911" width="0" hidden="1" customWidth="1"/>
    <col min="6912" max="6912" width="10.140625" customWidth="1"/>
    <col min="6913" max="6913" width="7.5703125" customWidth="1"/>
    <col min="6914" max="6914" width="7.140625" customWidth="1"/>
    <col min="6915" max="6934" width="11.42578125" customWidth="1"/>
    <col min="7154" max="7154" width="6.28515625" customWidth="1"/>
    <col min="7155" max="7155" width="32.28515625" customWidth="1"/>
    <col min="7156" max="7156" width="18" customWidth="1"/>
    <col min="7157" max="7157" width="22" customWidth="1"/>
    <col min="7158" max="7158" width="17" customWidth="1"/>
    <col min="7159" max="7159" width="15.28515625" customWidth="1"/>
    <col min="7160" max="7160" width="15.85546875" customWidth="1"/>
    <col min="7161" max="7161" width="15.140625" customWidth="1"/>
    <col min="7162" max="7163" width="14.85546875" customWidth="1"/>
    <col min="7164" max="7164" width="13.5703125" customWidth="1"/>
    <col min="7165" max="7165" width="15.28515625" customWidth="1"/>
    <col min="7166" max="7166" width="14.28515625" customWidth="1"/>
    <col min="7167" max="7167" width="0" hidden="1" customWidth="1"/>
    <col min="7168" max="7168" width="10.140625" customWidth="1"/>
    <col min="7169" max="7169" width="7.5703125" customWidth="1"/>
    <col min="7170" max="7170" width="7.140625" customWidth="1"/>
    <col min="7171" max="7190" width="11.42578125" customWidth="1"/>
    <col min="7410" max="7410" width="6.28515625" customWidth="1"/>
    <col min="7411" max="7411" width="32.28515625" customWidth="1"/>
    <col min="7412" max="7412" width="18" customWidth="1"/>
    <col min="7413" max="7413" width="22" customWidth="1"/>
    <col min="7414" max="7414" width="17" customWidth="1"/>
    <col min="7415" max="7415" width="15.28515625" customWidth="1"/>
    <col min="7416" max="7416" width="15.85546875" customWidth="1"/>
    <col min="7417" max="7417" width="15.140625" customWidth="1"/>
    <col min="7418" max="7419" width="14.85546875" customWidth="1"/>
    <col min="7420" max="7420" width="13.5703125" customWidth="1"/>
    <col min="7421" max="7421" width="15.28515625" customWidth="1"/>
    <col min="7422" max="7422" width="14.28515625" customWidth="1"/>
    <col min="7423" max="7423" width="0" hidden="1" customWidth="1"/>
    <col min="7424" max="7424" width="10.140625" customWidth="1"/>
    <col min="7425" max="7425" width="7.5703125" customWidth="1"/>
    <col min="7426" max="7426" width="7.140625" customWidth="1"/>
    <col min="7427" max="7446" width="11.42578125" customWidth="1"/>
    <col min="7666" max="7666" width="6.28515625" customWidth="1"/>
    <col min="7667" max="7667" width="32.28515625" customWidth="1"/>
    <col min="7668" max="7668" width="18" customWidth="1"/>
    <col min="7669" max="7669" width="22" customWidth="1"/>
    <col min="7670" max="7670" width="17" customWidth="1"/>
    <col min="7671" max="7671" width="15.28515625" customWidth="1"/>
    <col min="7672" max="7672" width="15.85546875" customWidth="1"/>
    <col min="7673" max="7673" width="15.140625" customWidth="1"/>
    <col min="7674" max="7675" width="14.85546875" customWidth="1"/>
    <col min="7676" max="7676" width="13.5703125" customWidth="1"/>
    <col min="7677" max="7677" width="15.28515625" customWidth="1"/>
    <col min="7678" max="7678" width="14.28515625" customWidth="1"/>
    <col min="7679" max="7679" width="0" hidden="1" customWidth="1"/>
    <col min="7680" max="7680" width="10.140625" customWidth="1"/>
    <col min="7681" max="7681" width="7.5703125" customWidth="1"/>
    <col min="7682" max="7682" width="7.140625" customWidth="1"/>
    <col min="7683" max="7702" width="11.42578125" customWidth="1"/>
    <col min="7922" max="7922" width="6.28515625" customWidth="1"/>
    <col min="7923" max="7923" width="32.28515625" customWidth="1"/>
    <col min="7924" max="7924" width="18" customWidth="1"/>
    <col min="7925" max="7925" width="22" customWidth="1"/>
    <col min="7926" max="7926" width="17" customWidth="1"/>
    <col min="7927" max="7927" width="15.28515625" customWidth="1"/>
    <col min="7928" max="7928" width="15.85546875" customWidth="1"/>
    <col min="7929" max="7929" width="15.140625" customWidth="1"/>
    <col min="7930" max="7931" width="14.85546875" customWidth="1"/>
    <col min="7932" max="7932" width="13.5703125" customWidth="1"/>
    <col min="7933" max="7933" width="15.28515625" customWidth="1"/>
    <col min="7934" max="7934" width="14.28515625" customWidth="1"/>
    <col min="7935" max="7935" width="0" hidden="1" customWidth="1"/>
    <col min="7936" max="7936" width="10.140625" customWidth="1"/>
    <col min="7937" max="7937" width="7.5703125" customWidth="1"/>
    <col min="7938" max="7938" width="7.140625" customWidth="1"/>
    <col min="7939" max="7958" width="11.42578125" customWidth="1"/>
    <col min="8178" max="8178" width="6.28515625" customWidth="1"/>
    <col min="8179" max="8179" width="32.28515625" customWidth="1"/>
    <col min="8180" max="8180" width="18" customWidth="1"/>
    <col min="8181" max="8181" width="22" customWidth="1"/>
    <col min="8182" max="8182" width="17" customWidth="1"/>
    <col min="8183" max="8183" width="15.28515625" customWidth="1"/>
    <col min="8184" max="8184" width="15.85546875" customWidth="1"/>
    <col min="8185" max="8185" width="15.140625" customWidth="1"/>
    <col min="8186" max="8187" width="14.85546875" customWidth="1"/>
    <col min="8188" max="8188" width="13.5703125" customWidth="1"/>
    <col min="8189" max="8189" width="15.28515625" customWidth="1"/>
    <col min="8190" max="8190" width="14.28515625" customWidth="1"/>
    <col min="8191" max="8191" width="0" hidden="1" customWidth="1"/>
    <col min="8192" max="8192" width="10.140625" customWidth="1"/>
    <col min="8193" max="8193" width="7.5703125" customWidth="1"/>
    <col min="8194" max="8194" width="7.140625" customWidth="1"/>
    <col min="8195" max="8214" width="11.42578125" customWidth="1"/>
    <col min="8434" max="8434" width="6.28515625" customWidth="1"/>
    <col min="8435" max="8435" width="32.28515625" customWidth="1"/>
    <col min="8436" max="8436" width="18" customWidth="1"/>
    <col min="8437" max="8437" width="22" customWidth="1"/>
    <col min="8438" max="8438" width="17" customWidth="1"/>
    <col min="8439" max="8439" width="15.28515625" customWidth="1"/>
    <col min="8440" max="8440" width="15.85546875" customWidth="1"/>
    <col min="8441" max="8441" width="15.140625" customWidth="1"/>
    <col min="8442" max="8443" width="14.85546875" customWidth="1"/>
    <col min="8444" max="8444" width="13.5703125" customWidth="1"/>
    <col min="8445" max="8445" width="15.28515625" customWidth="1"/>
    <col min="8446" max="8446" width="14.28515625" customWidth="1"/>
    <col min="8447" max="8447" width="0" hidden="1" customWidth="1"/>
    <col min="8448" max="8448" width="10.140625" customWidth="1"/>
    <col min="8449" max="8449" width="7.5703125" customWidth="1"/>
    <col min="8450" max="8450" width="7.140625" customWidth="1"/>
    <col min="8451" max="8470" width="11.42578125" customWidth="1"/>
    <col min="8690" max="8690" width="6.28515625" customWidth="1"/>
    <col min="8691" max="8691" width="32.28515625" customWidth="1"/>
    <col min="8692" max="8692" width="18" customWidth="1"/>
    <col min="8693" max="8693" width="22" customWidth="1"/>
    <col min="8694" max="8694" width="17" customWidth="1"/>
    <col min="8695" max="8695" width="15.28515625" customWidth="1"/>
    <col min="8696" max="8696" width="15.85546875" customWidth="1"/>
    <col min="8697" max="8697" width="15.140625" customWidth="1"/>
    <col min="8698" max="8699" width="14.85546875" customWidth="1"/>
    <col min="8700" max="8700" width="13.5703125" customWidth="1"/>
    <col min="8701" max="8701" width="15.28515625" customWidth="1"/>
    <col min="8702" max="8702" width="14.28515625" customWidth="1"/>
    <col min="8703" max="8703" width="0" hidden="1" customWidth="1"/>
    <col min="8704" max="8704" width="10.140625" customWidth="1"/>
    <col min="8705" max="8705" width="7.5703125" customWidth="1"/>
    <col min="8706" max="8706" width="7.140625" customWidth="1"/>
    <col min="8707" max="8726" width="11.42578125" customWidth="1"/>
    <col min="8946" max="8946" width="6.28515625" customWidth="1"/>
    <col min="8947" max="8947" width="32.28515625" customWidth="1"/>
    <col min="8948" max="8948" width="18" customWidth="1"/>
    <col min="8949" max="8949" width="22" customWidth="1"/>
    <col min="8950" max="8950" width="17" customWidth="1"/>
    <col min="8951" max="8951" width="15.28515625" customWidth="1"/>
    <col min="8952" max="8952" width="15.85546875" customWidth="1"/>
    <col min="8953" max="8953" width="15.140625" customWidth="1"/>
    <col min="8954" max="8955" width="14.85546875" customWidth="1"/>
    <col min="8956" max="8956" width="13.5703125" customWidth="1"/>
    <col min="8957" max="8957" width="15.28515625" customWidth="1"/>
    <col min="8958" max="8958" width="14.28515625" customWidth="1"/>
    <col min="8959" max="8959" width="0" hidden="1" customWidth="1"/>
    <col min="8960" max="8960" width="10.140625" customWidth="1"/>
    <col min="8961" max="8961" width="7.5703125" customWidth="1"/>
    <col min="8962" max="8962" width="7.140625" customWidth="1"/>
    <col min="8963" max="8982" width="11.42578125" customWidth="1"/>
    <col min="9202" max="9202" width="6.28515625" customWidth="1"/>
    <col min="9203" max="9203" width="32.28515625" customWidth="1"/>
    <col min="9204" max="9204" width="18" customWidth="1"/>
    <col min="9205" max="9205" width="22" customWidth="1"/>
    <col min="9206" max="9206" width="17" customWidth="1"/>
    <col min="9207" max="9207" width="15.28515625" customWidth="1"/>
    <col min="9208" max="9208" width="15.85546875" customWidth="1"/>
    <col min="9209" max="9209" width="15.140625" customWidth="1"/>
    <col min="9210" max="9211" width="14.85546875" customWidth="1"/>
    <col min="9212" max="9212" width="13.5703125" customWidth="1"/>
    <col min="9213" max="9213" width="15.28515625" customWidth="1"/>
    <col min="9214" max="9214" width="14.28515625" customWidth="1"/>
    <col min="9215" max="9215" width="0" hidden="1" customWidth="1"/>
    <col min="9216" max="9216" width="10.140625" customWidth="1"/>
    <col min="9217" max="9217" width="7.5703125" customWidth="1"/>
    <col min="9218" max="9218" width="7.140625" customWidth="1"/>
    <col min="9219" max="9238" width="11.42578125" customWidth="1"/>
    <col min="9458" max="9458" width="6.28515625" customWidth="1"/>
    <col min="9459" max="9459" width="32.28515625" customWidth="1"/>
    <col min="9460" max="9460" width="18" customWidth="1"/>
    <col min="9461" max="9461" width="22" customWidth="1"/>
    <col min="9462" max="9462" width="17" customWidth="1"/>
    <col min="9463" max="9463" width="15.28515625" customWidth="1"/>
    <col min="9464" max="9464" width="15.85546875" customWidth="1"/>
    <col min="9465" max="9465" width="15.140625" customWidth="1"/>
    <col min="9466" max="9467" width="14.85546875" customWidth="1"/>
    <col min="9468" max="9468" width="13.5703125" customWidth="1"/>
    <col min="9469" max="9469" width="15.28515625" customWidth="1"/>
    <col min="9470" max="9470" width="14.28515625" customWidth="1"/>
    <col min="9471" max="9471" width="0" hidden="1" customWidth="1"/>
    <col min="9472" max="9472" width="10.140625" customWidth="1"/>
    <col min="9473" max="9473" width="7.5703125" customWidth="1"/>
    <col min="9474" max="9474" width="7.140625" customWidth="1"/>
    <col min="9475" max="9494" width="11.42578125" customWidth="1"/>
    <col min="9714" max="9714" width="6.28515625" customWidth="1"/>
    <col min="9715" max="9715" width="32.28515625" customWidth="1"/>
    <col min="9716" max="9716" width="18" customWidth="1"/>
    <col min="9717" max="9717" width="22" customWidth="1"/>
    <col min="9718" max="9718" width="17" customWidth="1"/>
    <col min="9719" max="9719" width="15.28515625" customWidth="1"/>
    <col min="9720" max="9720" width="15.85546875" customWidth="1"/>
    <col min="9721" max="9721" width="15.140625" customWidth="1"/>
    <col min="9722" max="9723" width="14.85546875" customWidth="1"/>
    <col min="9724" max="9724" width="13.5703125" customWidth="1"/>
    <col min="9725" max="9725" width="15.28515625" customWidth="1"/>
    <col min="9726" max="9726" width="14.28515625" customWidth="1"/>
    <col min="9727" max="9727" width="0" hidden="1" customWidth="1"/>
    <col min="9728" max="9728" width="10.140625" customWidth="1"/>
    <col min="9729" max="9729" width="7.5703125" customWidth="1"/>
    <col min="9730" max="9730" width="7.140625" customWidth="1"/>
    <col min="9731" max="9750" width="11.42578125" customWidth="1"/>
    <col min="9970" max="9970" width="6.28515625" customWidth="1"/>
    <col min="9971" max="9971" width="32.28515625" customWidth="1"/>
    <col min="9972" max="9972" width="18" customWidth="1"/>
    <col min="9973" max="9973" width="22" customWidth="1"/>
    <col min="9974" max="9974" width="17" customWidth="1"/>
    <col min="9975" max="9975" width="15.28515625" customWidth="1"/>
    <col min="9976" max="9976" width="15.85546875" customWidth="1"/>
    <col min="9977" max="9977" width="15.140625" customWidth="1"/>
    <col min="9978" max="9979" width="14.85546875" customWidth="1"/>
    <col min="9980" max="9980" width="13.5703125" customWidth="1"/>
    <col min="9981" max="9981" width="15.28515625" customWidth="1"/>
    <col min="9982" max="9982" width="14.28515625" customWidth="1"/>
    <col min="9983" max="9983" width="0" hidden="1" customWidth="1"/>
    <col min="9984" max="9984" width="10.140625" customWidth="1"/>
    <col min="9985" max="9985" width="7.5703125" customWidth="1"/>
    <col min="9986" max="9986" width="7.140625" customWidth="1"/>
    <col min="9987" max="10006" width="11.42578125" customWidth="1"/>
    <col min="10226" max="10226" width="6.28515625" customWidth="1"/>
    <col min="10227" max="10227" width="32.28515625" customWidth="1"/>
    <col min="10228" max="10228" width="18" customWidth="1"/>
    <col min="10229" max="10229" width="22" customWidth="1"/>
    <col min="10230" max="10230" width="17" customWidth="1"/>
    <col min="10231" max="10231" width="15.28515625" customWidth="1"/>
    <col min="10232" max="10232" width="15.85546875" customWidth="1"/>
    <col min="10233" max="10233" width="15.140625" customWidth="1"/>
    <col min="10234" max="10235" width="14.85546875" customWidth="1"/>
    <col min="10236" max="10236" width="13.5703125" customWidth="1"/>
    <col min="10237" max="10237" width="15.28515625" customWidth="1"/>
    <col min="10238" max="10238" width="14.28515625" customWidth="1"/>
    <col min="10239" max="10239" width="0" hidden="1" customWidth="1"/>
    <col min="10240" max="10240" width="10.140625" customWidth="1"/>
    <col min="10241" max="10241" width="7.5703125" customWidth="1"/>
    <col min="10242" max="10242" width="7.140625" customWidth="1"/>
    <col min="10243" max="10262" width="11.42578125" customWidth="1"/>
    <col min="10482" max="10482" width="6.28515625" customWidth="1"/>
    <col min="10483" max="10483" width="32.28515625" customWidth="1"/>
    <col min="10484" max="10484" width="18" customWidth="1"/>
    <col min="10485" max="10485" width="22" customWidth="1"/>
    <col min="10486" max="10486" width="17" customWidth="1"/>
    <col min="10487" max="10487" width="15.28515625" customWidth="1"/>
    <col min="10488" max="10488" width="15.85546875" customWidth="1"/>
    <col min="10489" max="10489" width="15.140625" customWidth="1"/>
    <col min="10490" max="10491" width="14.85546875" customWidth="1"/>
    <col min="10492" max="10492" width="13.5703125" customWidth="1"/>
    <col min="10493" max="10493" width="15.28515625" customWidth="1"/>
    <col min="10494" max="10494" width="14.28515625" customWidth="1"/>
    <col min="10495" max="10495" width="0" hidden="1" customWidth="1"/>
    <col min="10496" max="10496" width="10.140625" customWidth="1"/>
    <col min="10497" max="10497" width="7.5703125" customWidth="1"/>
    <col min="10498" max="10498" width="7.140625" customWidth="1"/>
    <col min="10499" max="10518" width="11.42578125" customWidth="1"/>
    <col min="10738" max="10738" width="6.28515625" customWidth="1"/>
    <col min="10739" max="10739" width="32.28515625" customWidth="1"/>
    <col min="10740" max="10740" width="18" customWidth="1"/>
    <col min="10741" max="10741" width="22" customWidth="1"/>
    <col min="10742" max="10742" width="17" customWidth="1"/>
    <col min="10743" max="10743" width="15.28515625" customWidth="1"/>
    <col min="10744" max="10744" width="15.85546875" customWidth="1"/>
    <col min="10745" max="10745" width="15.140625" customWidth="1"/>
    <col min="10746" max="10747" width="14.85546875" customWidth="1"/>
    <col min="10748" max="10748" width="13.5703125" customWidth="1"/>
    <col min="10749" max="10749" width="15.28515625" customWidth="1"/>
    <col min="10750" max="10750" width="14.28515625" customWidth="1"/>
    <col min="10751" max="10751" width="0" hidden="1" customWidth="1"/>
    <col min="10752" max="10752" width="10.140625" customWidth="1"/>
    <col min="10753" max="10753" width="7.5703125" customWidth="1"/>
    <col min="10754" max="10754" width="7.140625" customWidth="1"/>
    <col min="10755" max="10774" width="11.42578125" customWidth="1"/>
    <col min="10994" max="10994" width="6.28515625" customWidth="1"/>
    <col min="10995" max="10995" width="32.28515625" customWidth="1"/>
    <col min="10996" max="10996" width="18" customWidth="1"/>
    <col min="10997" max="10997" width="22" customWidth="1"/>
    <col min="10998" max="10998" width="17" customWidth="1"/>
    <col min="10999" max="10999" width="15.28515625" customWidth="1"/>
    <col min="11000" max="11000" width="15.85546875" customWidth="1"/>
    <col min="11001" max="11001" width="15.140625" customWidth="1"/>
    <col min="11002" max="11003" width="14.85546875" customWidth="1"/>
    <col min="11004" max="11004" width="13.5703125" customWidth="1"/>
    <col min="11005" max="11005" width="15.28515625" customWidth="1"/>
    <col min="11006" max="11006" width="14.28515625" customWidth="1"/>
    <col min="11007" max="11007" width="0" hidden="1" customWidth="1"/>
    <col min="11008" max="11008" width="10.140625" customWidth="1"/>
    <col min="11009" max="11009" width="7.5703125" customWidth="1"/>
    <col min="11010" max="11010" width="7.140625" customWidth="1"/>
    <col min="11011" max="11030" width="11.42578125" customWidth="1"/>
    <col min="11250" max="11250" width="6.28515625" customWidth="1"/>
    <col min="11251" max="11251" width="32.28515625" customWidth="1"/>
    <col min="11252" max="11252" width="18" customWidth="1"/>
    <col min="11253" max="11253" width="22" customWidth="1"/>
    <col min="11254" max="11254" width="17" customWidth="1"/>
    <col min="11255" max="11255" width="15.28515625" customWidth="1"/>
    <col min="11256" max="11256" width="15.85546875" customWidth="1"/>
    <col min="11257" max="11257" width="15.140625" customWidth="1"/>
    <col min="11258" max="11259" width="14.85546875" customWidth="1"/>
    <col min="11260" max="11260" width="13.5703125" customWidth="1"/>
    <col min="11261" max="11261" width="15.28515625" customWidth="1"/>
    <col min="11262" max="11262" width="14.28515625" customWidth="1"/>
    <col min="11263" max="11263" width="0" hidden="1" customWidth="1"/>
    <col min="11264" max="11264" width="10.140625" customWidth="1"/>
    <col min="11265" max="11265" width="7.5703125" customWidth="1"/>
    <col min="11266" max="11266" width="7.140625" customWidth="1"/>
    <col min="11267" max="11286" width="11.42578125" customWidth="1"/>
    <col min="11506" max="11506" width="6.28515625" customWidth="1"/>
    <col min="11507" max="11507" width="32.28515625" customWidth="1"/>
    <col min="11508" max="11508" width="18" customWidth="1"/>
    <col min="11509" max="11509" width="22" customWidth="1"/>
    <col min="11510" max="11510" width="17" customWidth="1"/>
    <col min="11511" max="11511" width="15.28515625" customWidth="1"/>
    <col min="11512" max="11512" width="15.85546875" customWidth="1"/>
    <col min="11513" max="11513" width="15.140625" customWidth="1"/>
    <col min="11514" max="11515" width="14.85546875" customWidth="1"/>
    <col min="11516" max="11516" width="13.5703125" customWidth="1"/>
    <col min="11517" max="11517" width="15.28515625" customWidth="1"/>
    <col min="11518" max="11518" width="14.28515625" customWidth="1"/>
    <col min="11519" max="11519" width="0" hidden="1" customWidth="1"/>
    <col min="11520" max="11520" width="10.140625" customWidth="1"/>
    <col min="11521" max="11521" width="7.5703125" customWidth="1"/>
    <col min="11522" max="11522" width="7.140625" customWidth="1"/>
    <col min="11523" max="11542" width="11.42578125" customWidth="1"/>
    <col min="11762" max="11762" width="6.28515625" customWidth="1"/>
    <col min="11763" max="11763" width="32.28515625" customWidth="1"/>
    <col min="11764" max="11764" width="18" customWidth="1"/>
    <col min="11765" max="11765" width="22" customWidth="1"/>
    <col min="11766" max="11766" width="17" customWidth="1"/>
    <col min="11767" max="11767" width="15.28515625" customWidth="1"/>
    <col min="11768" max="11768" width="15.85546875" customWidth="1"/>
    <col min="11769" max="11769" width="15.140625" customWidth="1"/>
    <col min="11770" max="11771" width="14.85546875" customWidth="1"/>
    <col min="11772" max="11772" width="13.5703125" customWidth="1"/>
    <col min="11773" max="11773" width="15.28515625" customWidth="1"/>
    <col min="11774" max="11774" width="14.28515625" customWidth="1"/>
    <col min="11775" max="11775" width="0" hidden="1" customWidth="1"/>
    <col min="11776" max="11776" width="10.140625" customWidth="1"/>
    <col min="11777" max="11777" width="7.5703125" customWidth="1"/>
    <col min="11778" max="11778" width="7.140625" customWidth="1"/>
    <col min="11779" max="11798" width="11.42578125" customWidth="1"/>
    <col min="12018" max="12018" width="6.28515625" customWidth="1"/>
    <col min="12019" max="12019" width="32.28515625" customWidth="1"/>
    <col min="12020" max="12020" width="18" customWidth="1"/>
    <col min="12021" max="12021" width="22" customWidth="1"/>
    <col min="12022" max="12022" width="17" customWidth="1"/>
    <col min="12023" max="12023" width="15.28515625" customWidth="1"/>
    <col min="12024" max="12024" width="15.85546875" customWidth="1"/>
    <col min="12025" max="12025" width="15.140625" customWidth="1"/>
    <col min="12026" max="12027" width="14.85546875" customWidth="1"/>
    <col min="12028" max="12028" width="13.5703125" customWidth="1"/>
    <col min="12029" max="12029" width="15.28515625" customWidth="1"/>
    <col min="12030" max="12030" width="14.28515625" customWidth="1"/>
    <col min="12031" max="12031" width="0" hidden="1" customWidth="1"/>
    <col min="12032" max="12032" width="10.140625" customWidth="1"/>
    <col min="12033" max="12033" width="7.5703125" customWidth="1"/>
    <col min="12034" max="12034" width="7.140625" customWidth="1"/>
    <col min="12035" max="12054" width="11.42578125" customWidth="1"/>
    <col min="12274" max="12274" width="6.28515625" customWidth="1"/>
    <col min="12275" max="12275" width="32.28515625" customWidth="1"/>
    <col min="12276" max="12276" width="18" customWidth="1"/>
    <col min="12277" max="12277" width="22" customWidth="1"/>
    <col min="12278" max="12278" width="17" customWidth="1"/>
    <col min="12279" max="12279" width="15.28515625" customWidth="1"/>
    <col min="12280" max="12280" width="15.85546875" customWidth="1"/>
    <col min="12281" max="12281" width="15.140625" customWidth="1"/>
    <col min="12282" max="12283" width="14.85546875" customWidth="1"/>
    <col min="12284" max="12284" width="13.5703125" customWidth="1"/>
    <col min="12285" max="12285" width="15.28515625" customWidth="1"/>
    <col min="12286" max="12286" width="14.28515625" customWidth="1"/>
    <col min="12287" max="12287" width="0" hidden="1" customWidth="1"/>
    <col min="12288" max="12288" width="10.140625" customWidth="1"/>
    <col min="12289" max="12289" width="7.5703125" customWidth="1"/>
    <col min="12290" max="12290" width="7.140625" customWidth="1"/>
    <col min="12291" max="12310" width="11.42578125" customWidth="1"/>
    <col min="12530" max="12530" width="6.28515625" customWidth="1"/>
    <col min="12531" max="12531" width="32.28515625" customWidth="1"/>
    <col min="12532" max="12532" width="18" customWidth="1"/>
    <col min="12533" max="12533" width="22" customWidth="1"/>
    <col min="12534" max="12534" width="17" customWidth="1"/>
    <col min="12535" max="12535" width="15.28515625" customWidth="1"/>
    <col min="12536" max="12536" width="15.85546875" customWidth="1"/>
    <col min="12537" max="12537" width="15.140625" customWidth="1"/>
    <col min="12538" max="12539" width="14.85546875" customWidth="1"/>
    <col min="12540" max="12540" width="13.5703125" customWidth="1"/>
    <col min="12541" max="12541" width="15.28515625" customWidth="1"/>
    <col min="12542" max="12542" width="14.28515625" customWidth="1"/>
    <col min="12543" max="12543" width="0" hidden="1" customWidth="1"/>
    <col min="12544" max="12544" width="10.140625" customWidth="1"/>
    <col min="12545" max="12545" width="7.5703125" customWidth="1"/>
    <col min="12546" max="12546" width="7.140625" customWidth="1"/>
    <col min="12547" max="12566" width="11.42578125" customWidth="1"/>
    <col min="12786" max="12786" width="6.28515625" customWidth="1"/>
    <col min="12787" max="12787" width="32.28515625" customWidth="1"/>
    <col min="12788" max="12788" width="18" customWidth="1"/>
    <col min="12789" max="12789" width="22" customWidth="1"/>
    <col min="12790" max="12790" width="17" customWidth="1"/>
    <col min="12791" max="12791" width="15.28515625" customWidth="1"/>
    <col min="12792" max="12792" width="15.85546875" customWidth="1"/>
    <col min="12793" max="12793" width="15.140625" customWidth="1"/>
    <col min="12794" max="12795" width="14.85546875" customWidth="1"/>
    <col min="12796" max="12796" width="13.5703125" customWidth="1"/>
    <col min="12797" max="12797" width="15.28515625" customWidth="1"/>
    <col min="12798" max="12798" width="14.28515625" customWidth="1"/>
    <col min="12799" max="12799" width="0" hidden="1" customWidth="1"/>
    <col min="12800" max="12800" width="10.140625" customWidth="1"/>
    <col min="12801" max="12801" width="7.5703125" customWidth="1"/>
    <col min="12802" max="12802" width="7.140625" customWidth="1"/>
    <col min="12803" max="12822" width="11.42578125" customWidth="1"/>
    <col min="13042" max="13042" width="6.28515625" customWidth="1"/>
    <col min="13043" max="13043" width="32.28515625" customWidth="1"/>
    <col min="13044" max="13044" width="18" customWidth="1"/>
    <col min="13045" max="13045" width="22" customWidth="1"/>
    <col min="13046" max="13046" width="17" customWidth="1"/>
    <col min="13047" max="13047" width="15.28515625" customWidth="1"/>
    <col min="13048" max="13048" width="15.85546875" customWidth="1"/>
    <col min="13049" max="13049" width="15.140625" customWidth="1"/>
    <col min="13050" max="13051" width="14.85546875" customWidth="1"/>
    <col min="13052" max="13052" width="13.5703125" customWidth="1"/>
    <col min="13053" max="13053" width="15.28515625" customWidth="1"/>
    <col min="13054" max="13054" width="14.28515625" customWidth="1"/>
    <col min="13055" max="13055" width="0" hidden="1" customWidth="1"/>
    <col min="13056" max="13056" width="10.140625" customWidth="1"/>
    <col min="13057" max="13057" width="7.5703125" customWidth="1"/>
    <col min="13058" max="13058" width="7.140625" customWidth="1"/>
    <col min="13059" max="13078" width="11.42578125" customWidth="1"/>
    <col min="13298" max="13298" width="6.28515625" customWidth="1"/>
    <col min="13299" max="13299" width="32.28515625" customWidth="1"/>
    <col min="13300" max="13300" width="18" customWidth="1"/>
    <col min="13301" max="13301" width="22" customWidth="1"/>
    <col min="13302" max="13302" width="17" customWidth="1"/>
    <col min="13303" max="13303" width="15.28515625" customWidth="1"/>
    <col min="13304" max="13304" width="15.85546875" customWidth="1"/>
    <col min="13305" max="13305" width="15.140625" customWidth="1"/>
    <col min="13306" max="13307" width="14.85546875" customWidth="1"/>
    <col min="13308" max="13308" width="13.5703125" customWidth="1"/>
    <col min="13309" max="13309" width="15.28515625" customWidth="1"/>
    <col min="13310" max="13310" width="14.28515625" customWidth="1"/>
    <col min="13311" max="13311" width="0" hidden="1" customWidth="1"/>
    <col min="13312" max="13312" width="10.140625" customWidth="1"/>
    <col min="13313" max="13313" width="7.5703125" customWidth="1"/>
    <col min="13314" max="13314" width="7.140625" customWidth="1"/>
    <col min="13315" max="13334" width="11.42578125" customWidth="1"/>
    <col min="13554" max="13554" width="6.28515625" customWidth="1"/>
    <col min="13555" max="13555" width="32.28515625" customWidth="1"/>
    <col min="13556" max="13556" width="18" customWidth="1"/>
    <col min="13557" max="13557" width="22" customWidth="1"/>
    <col min="13558" max="13558" width="17" customWidth="1"/>
    <col min="13559" max="13559" width="15.28515625" customWidth="1"/>
    <col min="13560" max="13560" width="15.85546875" customWidth="1"/>
    <col min="13561" max="13561" width="15.140625" customWidth="1"/>
    <col min="13562" max="13563" width="14.85546875" customWidth="1"/>
    <col min="13564" max="13564" width="13.5703125" customWidth="1"/>
    <col min="13565" max="13565" width="15.28515625" customWidth="1"/>
    <col min="13566" max="13566" width="14.28515625" customWidth="1"/>
    <col min="13567" max="13567" width="0" hidden="1" customWidth="1"/>
    <col min="13568" max="13568" width="10.140625" customWidth="1"/>
    <col min="13569" max="13569" width="7.5703125" customWidth="1"/>
    <col min="13570" max="13570" width="7.140625" customWidth="1"/>
    <col min="13571" max="13590" width="11.42578125" customWidth="1"/>
    <col min="13810" max="13810" width="6.28515625" customWidth="1"/>
    <col min="13811" max="13811" width="32.28515625" customWidth="1"/>
    <col min="13812" max="13812" width="18" customWidth="1"/>
    <col min="13813" max="13813" width="22" customWidth="1"/>
    <col min="13814" max="13814" width="17" customWidth="1"/>
    <col min="13815" max="13815" width="15.28515625" customWidth="1"/>
    <col min="13816" max="13816" width="15.85546875" customWidth="1"/>
    <col min="13817" max="13817" width="15.140625" customWidth="1"/>
    <col min="13818" max="13819" width="14.85546875" customWidth="1"/>
    <col min="13820" max="13820" width="13.5703125" customWidth="1"/>
    <col min="13821" max="13821" width="15.28515625" customWidth="1"/>
    <col min="13822" max="13822" width="14.28515625" customWidth="1"/>
    <col min="13823" max="13823" width="0" hidden="1" customWidth="1"/>
    <col min="13824" max="13824" width="10.140625" customWidth="1"/>
    <col min="13825" max="13825" width="7.5703125" customWidth="1"/>
    <col min="13826" max="13826" width="7.140625" customWidth="1"/>
    <col min="13827" max="13846" width="11.42578125" customWidth="1"/>
    <col min="14066" max="14066" width="6.28515625" customWidth="1"/>
    <col min="14067" max="14067" width="32.28515625" customWidth="1"/>
    <col min="14068" max="14068" width="18" customWidth="1"/>
    <col min="14069" max="14069" width="22" customWidth="1"/>
    <col min="14070" max="14070" width="17" customWidth="1"/>
    <col min="14071" max="14071" width="15.28515625" customWidth="1"/>
    <col min="14072" max="14072" width="15.85546875" customWidth="1"/>
    <col min="14073" max="14073" width="15.140625" customWidth="1"/>
    <col min="14074" max="14075" width="14.85546875" customWidth="1"/>
    <col min="14076" max="14076" width="13.5703125" customWidth="1"/>
    <col min="14077" max="14077" width="15.28515625" customWidth="1"/>
    <col min="14078" max="14078" width="14.28515625" customWidth="1"/>
    <col min="14079" max="14079" width="0" hidden="1" customWidth="1"/>
    <col min="14080" max="14080" width="10.140625" customWidth="1"/>
    <col min="14081" max="14081" width="7.5703125" customWidth="1"/>
    <col min="14082" max="14082" width="7.140625" customWidth="1"/>
    <col min="14083" max="14102" width="11.42578125" customWidth="1"/>
    <col min="14322" max="14322" width="6.28515625" customWidth="1"/>
    <col min="14323" max="14323" width="32.28515625" customWidth="1"/>
    <col min="14324" max="14324" width="18" customWidth="1"/>
    <col min="14325" max="14325" width="22" customWidth="1"/>
    <col min="14326" max="14326" width="17" customWidth="1"/>
    <col min="14327" max="14327" width="15.28515625" customWidth="1"/>
    <col min="14328" max="14328" width="15.85546875" customWidth="1"/>
    <col min="14329" max="14329" width="15.140625" customWidth="1"/>
    <col min="14330" max="14331" width="14.85546875" customWidth="1"/>
    <col min="14332" max="14332" width="13.5703125" customWidth="1"/>
    <col min="14333" max="14333" width="15.28515625" customWidth="1"/>
    <col min="14334" max="14334" width="14.28515625" customWidth="1"/>
    <col min="14335" max="14335" width="0" hidden="1" customWidth="1"/>
    <col min="14336" max="14336" width="10.140625" customWidth="1"/>
    <col min="14337" max="14337" width="7.5703125" customWidth="1"/>
    <col min="14338" max="14338" width="7.140625" customWidth="1"/>
    <col min="14339" max="14358" width="11.42578125" customWidth="1"/>
    <col min="14578" max="14578" width="6.28515625" customWidth="1"/>
    <col min="14579" max="14579" width="32.28515625" customWidth="1"/>
    <col min="14580" max="14580" width="18" customWidth="1"/>
    <col min="14581" max="14581" width="22" customWidth="1"/>
    <col min="14582" max="14582" width="17" customWidth="1"/>
    <col min="14583" max="14583" width="15.28515625" customWidth="1"/>
    <col min="14584" max="14584" width="15.85546875" customWidth="1"/>
    <col min="14585" max="14585" width="15.140625" customWidth="1"/>
    <col min="14586" max="14587" width="14.85546875" customWidth="1"/>
    <col min="14588" max="14588" width="13.5703125" customWidth="1"/>
    <col min="14589" max="14589" width="15.28515625" customWidth="1"/>
    <col min="14590" max="14590" width="14.28515625" customWidth="1"/>
    <col min="14591" max="14591" width="0" hidden="1" customWidth="1"/>
    <col min="14592" max="14592" width="10.140625" customWidth="1"/>
    <col min="14593" max="14593" width="7.5703125" customWidth="1"/>
    <col min="14594" max="14594" width="7.140625" customWidth="1"/>
    <col min="14595" max="14614" width="11.42578125" customWidth="1"/>
    <col min="14834" max="14834" width="6.28515625" customWidth="1"/>
    <col min="14835" max="14835" width="32.28515625" customWidth="1"/>
    <col min="14836" max="14836" width="18" customWidth="1"/>
    <col min="14837" max="14837" width="22" customWidth="1"/>
    <col min="14838" max="14838" width="17" customWidth="1"/>
    <col min="14839" max="14839" width="15.28515625" customWidth="1"/>
    <col min="14840" max="14840" width="15.85546875" customWidth="1"/>
    <col min="14841" max="14841" width="15.140625" customWidth="1"/>
    <col min="14842" max="14843" width="14.85546875" customWidth="1"/>
    <col min="14844" max="14844" width="13.5703125" customWidth="1"/>
    <col min="14845" max="14845" width="15.28515625" customWidth="1"/>
    <col min="14846" max="14846" width="14.28515625" customWidth="1"/>
    <col min="14847" max="14847" width="0" hidden="1" customWidth="1"/>
    <col min="14848" max="14848" width="10.140625" customWidth="1"/>
    <col min="14849" max="14849" width="7.5703125" customWidth="1"/>
    <col min="14850" max="14850" width="7.140625" customWidth="1"/>
    <col min="14851" max="14870" width="11.42578125" customWidth="1"/>
    <col min="15090" max="15090" width="6.28515625" customWidth="1"/>
    <col min="15091" max="15091" width="32.28515625" customWidth="1"/>
    <col min="15092" max="15092" width="18" customWidth="1"/>
    <col min="15093" max="15093" width="22" customWidth="1"/>
    <col min="15094" max="15094" width="17" customWidth="1"/>
    <col min="15095" max="15095" width="15.28515625" customWidth="1"/>
    <col min="15096" max="15096" width="15.85546875" customWidth="1"/>
    <col min="15097" max="15097" width="15.140625" customWidth="1"/>
    <col min="15098" max="15099" width="14.85546875" customWidth="1"/>
    <col min="15100" max="15100" width="13.5703125" customWidth="1"/>
    <col min="15101" max="15101" width="15.28515625" customWidth="1"/>
    <col min="15102" max="15102" width="14.28515625" customWidth="1"/>
    <col min="15103" max="15103" width="0" hidden="1" customWidth="1"/>
    <col min="15104" max="15104" width="10.140625" customWidth="1"/>
    <col min="15105" max="15105" width="7.5703125" customWidth="1"/>
    <col min="15106" max="15106" width="7.140625" customWidth="1"/>
    <col min="15107" max="15126" width="11.42578125" customWidth="1"/>
    <col min="15346" max="15346" width="6.28515625" customWidth="1"/>
    <col min="15347" max="15347" width="32.28515625" customWidth="1"/>
    <col min="15348" max="15348" width="18" customWidth="1"/>
    <col min="15349" max="15349" width="22" customWidth="1"/>
    <col min="15350" max="15350" width="17" customWidth="1"/>
    <col min="15351" max="15351" width="15.28515625" customWidth="1"/>
    <col min="15352" max="15352" width="15.85546875" customWidth="1"/>
    <col min="15353" max="15353" width="15.140625" customWidth="1"/>
    <col min="15354" max="15355" width="14.85546875" customWidth="1"/>
    <col min="15356" max="15356" width="13.5703125" customWidth="1"/>
    <col min="15357" max="15357" width="15.28515625" customWidth="1"/>
    <col min="15358" max="15358" width="14.28515625" customWidth="1"/>
    <col min="15359" max="15359" width="0" hidden="1" customWidth="1"/>
    <col min="15360" max="15360" width="10.140625" customWidth="1"/>
    <col min="15361" max="15361" width="7.5703125" customWidth="1"/>
    <col min="15362" max="15362" width="7.140625" customWidth="1"/>
    <col min="15363" max="15382" width="11.42578125" customWidth="1"/>
    <col min="15602" max="15602" width="6.28515625" customWidth="1"/>
    <col min="15603" max="15603" width="32.28515625" customWidth="1"/>
    <col min="15604" max="15604" width="18" customWidth="1"/>
    <col min="15605" max="15605" width="22" customWidth="1"/>
    <col min="15606" max="15606" width="17" customWidth="1"/>
    <col min="15607" max="15607" width="15.28515625" customWidth="1"/>
    <col min="15608" max="15608" width="15.85546875" customWidth="1"/>
    <col min="15609" max="15609" width="15.140625" customWidth="1"/>
    <col min="15610" max="15611" width="14.85546875" customWidth="1"/>
    <col min="15612" max="15612" width="13.5703125" customWidth="1"/>
    <col min="15613" max="15613" width="15.28515625" customWidth="1"/>
    <col min="15614" max="15614" width="14.28515625" customWidth="1"/>
    <col min="15615" max="15615" width="0" hidden="1" customWidth="1"/>
    <col min="15616" max="15616" width="10.140625" customWidth="1"/>
    <col min="15617" max="15617" width="7.5703125" customWidth="1"/>
    <col min="15618" max="15618" width="7.140625" customWidth="1"/>
    <col min="15619" max="15638" width="11.42578125" customWidth="1"/>
    <col min="15858" max="15858" width="6.28515625" customWidth="1"/>
    <col min="15859" max="15859" width="32.28515625" customWidth="1"/>
    <col min="15860" max="15860" width="18" customWidth="1"/>
    <col min="15861" max="15861" width="22" customWidth="1"/>
    <col min="15862" max="15862" width="17" customWidth="1"/>
    <col min="15863" max="15863" width="15.28515625" customWidth="1"/>
    <col min="15864" max="15864" width="15.85546875" customWidth="1"/>
    <col min="15865" max="15865" width="15.140625" customWidth="1"/>
    <col min="15866" max="15867" width="14.85546875" customWidth="1"/>
    <col min="15868" max="15868" width="13.5703125" customWidth="1"/>
    <col min="15869" max="15869" width="15.28515625" customWidth="1"/>
    <col min="15870" max="15870" width="14.28515625" customWidth="1"/>
    <col min="15871" max="15871" width="0" hidden="1" customWidth="1"/>
    <col min="15872" max="15872" width="10.140625" customWidth="1"/>
    <col min="15873" max="15873" width="7.5703125" customWidth="1"/>
    <col min="15874" max="15874" width="7.140625" customWidth="1"/>
    <col min="15875" max="15894" width="11.42578125" customWidth="1"/>
    <col min="16114" max="16114" width="6.28515625" customWidth="1"/>
    <col min="16115" max="16115" width="32.28515625" customWidth="1"/>
    <col min="16116" max="16116" width="18" customWidth="1"/>
    <col min="16117" max="16117" width="22" customWidth="1"/>
    <col min="16118" max="16118" width="17" customWidth="1"/>
    <col min="16119" max="16119" width="15.28515625" customWidth="1"/>
    <col min="16120" max="16120" width="15.85546875" customWidth="1"/>
    <col min="16121" max="16121" width="15.140625" customWidth="1"/>
    <col min="16122" max="16123" width="14.85546875" customWidth="1"/>
    <col min="16124" max="16124" width="13.5703125" customWidth="1"/>
    <col min="16125" max="16125" width="15.28515625" customWidth="1"/>
    <col min="16126" max="16126" width="14.28515625" customWidth="1"/>
    <col min="16127" max="16127" width="0" hidden="1" customWidth="1"/>
    <col min="16128" max="16128" width="10.140625" customWidth="1"/>
    <col min="16129" max="16129" width="7.5703125" customWidth="1"/>
    <col min="16130" max="16130" width="7.140625" customWidth="1"/>
    <col min="16131" max="16150" width="11.42578125" customWidth="1"/>
  </cols>
  <sheetData>
    <row r="1" spans="1:12" ht="78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s="17" customFormat="1" ht="25.5" customHeight="1" x14ac:dyDescent="0.25">
      <c r="A2" s="18">
        <v>1</v>
      </c>
      <c r="B2" s="35" t="s">
        <v>173</v>
      </c>
      <c r="C2" s="30" t="s">
        <v>55</v>
      </c>
      <c r="D2" s="31" t="s">
        <v>58</v>
      </c>
      <c r="E2" s="31" t="s">
        <v>75</v>
      </c>
      <c r="F2" s="36">
        <v>3500</v>
      </c>
      <c r="G2" s="33">
        <f t="shared" ref="G2:G34" si="0">F2*12</f>
        <v>42000</v>
      </c>
      <c r="H2" s="33">
        <f t="shared" ref="H2:H7" si="1">(F2/12)</f>
        <v>291.66666666666669</v>
      </c>
      <c r="I2" s="33">
        <f>(460/360)*30</f>
        <v>38.333333333333329</v>
      </c>
      <c r="J2" s="33">
        <v>0</v>
      </c>
      <c r="K2" s="33">
        <v>0</v>
      </c>
      <c r="L2" s="33">
        <f>(SUM(H2:K2)/12)*8</f>
        <v>220</v>
      </c>
    </row>
    <row r="3" spans="1:12" s="17" customFormat="1" ht="25.5" customHeight="1" x14ac:dyDescent="0.25">
      <c r="A3" s="18">
        <v>2</v>
      </c>
      <c r="B3" s="35" t="s">
        <v>89</v>
      </c>
      <c r="C3" s="30" t="s">
        <v>55</v>
      </c>
      <c r="D3" s="31" t="s">
        <v>58</v>
      </c>
      <c r="E3" s="31" t="s">
        <v>75</v>
      </c>
      <c r="F3" s="36">
        <v>1750</v>
      </c>
      <c r="G3" s="33">
        <f t="shared" si="0"/>
        <v>21000</v>
      </c>
      <c r="H3" s="33">
        <f t="shared" si="1"/>
        <v>145.83333333333334</v>
      </c>
      <c r="I3" s="33">
        <f>(460/360)*30</f>
        <v>38.333333333333329</v>
      </c>
      <c r="J3" s="33">
        <v>0</v>
      </c>
      <c r="K3" s="33">
        <v>0</v>
      </c>
      <c r="L3" s="33">
        <f t="shared" ref="L3:L66" si="2">(SUM(H3:K3)/12)*8</f>
        <v>122.77777777777779</v>
      </c>
    </row>
    <row r="4" spans="1:12" s="17" customFormat="1" ht="25.5" customHeight="1" x14ac:dyDescent="0.25">
      <c r="A4" s="18">
        <v>3</v>
      </c>
      <c r="B4" s="35" t="s">
        <v>89</v>
      </c>
      <c r="C4" s="30" t="s">
        <v>55</v>
      </c>
      <c r="D4" s="31" t="s">
        <v>58</v>
      </c>
      <c r="E4" s="31" t="s">
        <v>75</v>
      </c>
      <c r="F4" s="36">
        <v>1750</v>
      </c>
      <c r="G4" s="33">
        <f t="shared" si="0"/>
        <v>21000</v>
      </c>
      <c r="H4" s="33">
        <f t="shared" si="1"/>
        <v>145.83333333333334</v>
      </c>
      <c r="I4" s="33">
        <f t="shared" ref="I4:I147" si="3">(460/12)*1</f>
        <v>38.333333333333336</v>
      </c>
      <c r="J4" s="33">
        <v>0</v>
      </c>
      <c r="K4" s="33">
        <v>0</v>
      </c>
      <c r="L4" s="33">
        <f t="shared" si="2"/>
        <v>122.77777777777779</v>
      </c>
    </row>
    <row r="5" spans="1:12" s="17" customFormat="1" ht="25.5" customHeight="1" x14ac:dyDescent="0.25">
      <c r="A5" s="18">
        <v>4</v>
      </c>
      <c r="B5" s="35" t="s">
        <v>89</v>
      </c>
      <c r="C5" s="30" t="s">
        <v>55</v>
      </c>
      <c r="D5" s="31" t="s">
        <v>58</v>
      </c>
      <c r="E5" s="31" t="s">
        <v>75</v>
      </c>
      <c r="F5" s="36">
        <v>1750</v>
      </c>
      <c r="G5" s="33">
        <f t="shared" si="0"/>
        <v>21000</v>
      </c>
      <c r="H5" s="33">
        <f t="shared" si="1"/>
        <v>145.83333333333334</v>
      </c>
      <c r="I5" s="33">
        <f>(460/360)*30</f>
        <v>38.333333333333329</v>
      </c>
      <c r="J5" s="33">
        <v>0</v>
      </c>
      <c r="K5" s="33">
        <v>0</v>
      </c>
      <c r="L5" s="33">
        <f t="shared" si="2"/>
        <v>122.77777777777779</v>
      </c>
    </row>
    <row r="6" spans="1:12" s="17" customFormat="1" ht="25.5" customHeight="1" x14ac:dyDescent="0.25">
      <c r="A6" s="18">
        <v>5</v>
      </c>
      <c r="B6" s="35" t="s">
        <v>122</v>
      </c>
      <c r="C6" s="30" t="s">
        <v>55</v>
      </c>
      <c r="D6" s="31" t="s">
        <v>58</v>
      </c>
      <c r="E6" s="31" t="s">
        <v>75</v>
      </c>
      <c r="F6" s="36">
        <v>1750</v>
      </c>
      <c r="G6" s="33">
        <f t="shared" si="0"/>
        <v>21000</v>
      </c>
      <c r="H6" s="33">
        <f t="shared" si="1"/>
        <v>145.83333333333334</v>
      </c>
      <c r="I6" s="33">
        <f>(460/360)*30</f>
        <v>38.333333333333329</v>
      </c>
      <c r="J6" s="33">
        <v>0</v>
      </c>
      <c r="K6" s="33">
        <v>0</v>
      </c>
      <c r="L6" s="33">
        <f t="shared" si="2"/>
        <v>122.77777777777779</v>
      </c>
    </row>
    <row r="7" spans="1:12" s="17" customFormat="1" ht="25.5" customHeight="1" x14ac:dyDescent="0.25">
      <c r="A7" s="18">
        <v>6</v>
      </c>
      <c r="B7" s="35" t="s">
        <v>174</v>
      </c>
      <c r="C7" s="30" t="s">
        <v>55</v>
      </c>
      <c r="D7" s="31" t="s">
        <v>58</v>
      </c>
      <c r="E7" s="31" t="s">
        <v>68</v>
      </c>
      <c r="F7" s="36">
        <v>2050</v>
      </c>
      <c r="G7" s="33">
        <f t="shared" si="0"/>
        <v>24600</v>
      </c>
      <c r="H7" s="33">
        <f t="shared" si="1"/>
        <v>170.83333333333334</v>
      </c>
      <c r="I7" s="33">
        <f>(460/360)*30</f>
        <v>38.333333333333329</v>
      </c>
      <c r="J7" s="33">
        <v>0</v>
      </c>
      <c r="K7" s="33">
        <v>4.33</v>
      </c>
      <c r="L7" s="33">
        <f t="shared" si="2"/>
        <v>142.33111111111114</v>
      </c>
    </row>
    <row r="8" spans="1:12" s="17" customFormat="1" ht="25.5" customHeight="1" x14ac:dyDescent="0.25">
      <c r="A8" s="18">
        <v>7</v>
      </c>
      <c r="B8" s="35" t="s">
        <v>92</v>
      </c>
      <c r="C8" s="30" t="s">
        <v>55</v>
      </c>
      <c r="D8" s="31" t="s">
        <v>58</v>
      </c>
      <c r="E8" s="31" t="s">
        <v>93</v>
      </c>
      <c r="F8" s="38">
        <v>733</v>
      </c>
      <c r="G8" s="33">
        <f t="shared" si="0"/>
        <v>8796</v>
      </c>
      <c r="H8" s="33">
        <f>((F8+K8)/12)</f>
        <v>61.083333333333336</v>
      </c>
      <c r="I8" s="33">
        <f t="shared" si="3"/>
        <v>38.333333333333336</v>
      </c>
      <c r="J8" s="33">
        <v>0</v>
      </c>
      <c r="K8" s="33">
        <v>0</v>
      </c>
      <c r="L8" s="33">
        <f t="shared" si="2"/>
        <v>66.277777777777786</v>
      </c>
    </row>
    <row r="9" spans="1:12" s="17" customFormat="1" ht="25.5" customHeight="1" x14ac:dyDescent="0.25">
      <c r="A9" s="18">
        <v>8</v>
      </c>
      <c r="B9" s="39" t="s">
        <v>183</v>
      </c>
      <c r="C9" s="30" t="s">
        <v>55</v>
      </c>
      <c r="D9" s="31" t="s">
        <v>58</v>
      </c>
      <c r="E9" s="31" t="s">
        <v>72</v>
      </c>
      <c r="F9" s="36">
        <v>1200</v>
      </c>
      <c r="G9" s="33">
        <f t="shared" si="0"/>
        <v>14400</v>
      </c>
      <c r="H9" s="33">
        <f t="shared" ref="H9:H15" si="4">(F9/12)</f>
        <v>100</v>
      </c>
      <c r="I9" s="33">
        <f>(460/360)*30</f>
        <v>38.333333333333329</v>
      </c>
      <c r="J9" s="33">
        <v>0</v>
      </c>
      <c r="K9" s="33">
        <v>0</v>
      </c>
      <c r="L9" s="33">
        <f t="shared" si="2"/>
        <v>92.222222222222214</v>
      </c>
    </row>
    <row r="10" spans="1:12" s="17" customFormat="1" ht="25.5" customHeight="1" x14ac:dyDescent="0.25">
      <c r="A10" s="18">
        <v>9</v>
      </c>
      <c r="B10" s="35" t="s">
        <v>97</v>
      </c>
      <c r="C10" s="30" t="s">
        <v>55</v>
      </c>
      <c r="D10" s="31" t="s">
        <v>58</v>
      </c>
      <c r="E10" s="31" t="s">
        <v>98</v>
      </c>
      <c r="F10" s="48">
        <v>2050</v>
      </c>
      <c r="G10" s="33">
        <f t="shared" si="0"/>
        <v>24600</v>
      </c>
      <c r="H10" s="33">
        <f t="shared" si="4"/>
        <v>170.83333333333334</v>
      </c>
      <c r="I10" s="33">
        <f>(460/360)*30</f>
        <v>38.333333333333329</v>
      </c>
      <c r="J10" s="33">
        <v>0</v>
      </c>
      <c r="K10" s="33">
        <v>0</v>
      </c>
      <c r="L10" s="33">
        <f t="shared" si="2"/>
        <v>139.44444444444446</v>
      </c>
    </row>
    <row r="11" spans="1:12" s="17" customFormat="1" ht="25.5" customHeight="1" x14ac:dyDescent="0.25">
      <c r="A11" s="18">
        <v>10</v>
      </c>
      <c r="B11" s="35" t="s">
        <v>94</v>
      </c>
      <c r="C11" s="30" t="s">
        <v>83</v>
      </c>
      <c r="D11" s="31" t="s">
        <v>58</v>
      </c>
      <c r="E11" s="31" t="s">
        <v>65</v>
      </c>
      <c r="F11" s="34">
        <v>460</v>
      </c>
      <c r="G11" s="33">
        <f t="shared" si="0"/>
        <v>5520</v>
      </c>
      <c r="H11" s="33">
        <f t="shared" si="4"/>
        <v>38.333333333333336</v>
      </c>
      <c r="I11" s="33">
        <f t="shared" ref="I11:I163" si="5">(460/12)*1</f>
        <v>38.333333333333336</v>
      </c>
      <c r="J11" s="33">
        <v>0</v>
      </c>
      <c r="K11" s="33">
        <v>0</v>
      </c>
      <c r="L11" s="33">
        <f t="shared" si="2"/>
        <v>51.111111111111114</v>
      </c>
    </row>
    <row r="12" spans="1:12" s="17" customFormat="1" ht="25.5" customHeight="1" x14ac:dyDescent="0.25">
      <c r="A12" s="18">
        <v>11</v>
      </c>
      <c r="B12" s="35" t="s">
        <v>122</v>
      </c>
      <c r="C12" s="30" t="s">
        <v>197</v>
      </c>
      <c r="D12" s="31" t="s">
        <v>58</v>
      </c>
      <c r="E12" s="31" t="s">
        <v>75</v>
      </c>
      <c r="F12" s="34">
        <v>1750</v>
      </c>
      <c r="G12" s="33">
        <f t="shared" si="0"/>
        <v>21000</v>
      </c>
      <c r="H12" s="33">
        <f t="shared" si="4"/>
        <v>145.83333333333334</v>
      </c>
      <c r="I12" s="33">
        <f t="shared" si="5"/>
        <v>38.333333333333336</v>
      </c>
      <c r="J12" s="33">
        <v>0</v>
      </c>
      <c r="K12" s="33">
        <v>0</v>
      </c>
      <c r="L12" s="33">
        <f t="shared" si="2"/>
        <v>122.77777777777779</v>
      </c>
    </row>
    <row r="13" spans="1:12" s="17" customFormat="1" ht="25.5" customHeight="1" x14ac:dyDescent="0.25">
      <c r="A13" s="18">
        <v>12</v>
      </c>
      <c r="B13" s="35" t="s">
        <v>118</v>
      </c>
      <c r="C13" s="30" t="s">
        <v>55</v>
      </c>
      <c r="D13" s="31" t="s">
        <v>58</v>
      </c>
      <c r="E13" s="31" t="s">
        <v>68</v>
      </c>
      <c r="F13" s="36">
        <v>2115</v>
      </c>
      <c r="G13" s="33">
        <f t="shared" si="0"/>
        <v>25380</v>
      </c>
      <c r="H13" s="33">
        <f t="shared" si="4"/>
        <v>176.25</v>
      </c>
      <c r="I13" s="33">
        <f t="shared" ref="I13:I156" si="6">(460/12)*1</f>
        <v>38.333333333333336</v>
      </c>
      <c r="J13" s="33">
        <v>0</v>
      </c>
      <c r="K13" s="33">
        <v>0</v>
      </c>
      <c r="L13" s="33">
        <f t="shared" si="2"/>
        <v>143.05555555555557</v>
      </c>
    </row>
    <row r="14" spans="1:12" s="17" customFormat="1" ht="25.5" customHeight="1" x14ac:dyDescent="0.25">
      <c r="A14" s="18">
        <v>13</v>
      </c>
      <c r="B14" s="35" t="s">
        <v>138</v>
      </c>
      <c r="C14" s="30" t="s">
        <v>55</v>
      </c>
      <c r="D14" s="31" t="s">
        <v>58</v>
      </c>
      <c r="E14" s="31" t="s">
        <v>59</v>
      </c>
      <c r="F14" s="32">
        <v>901</v>
      </c>
      <c r="G14" s="33">
        <f t="shared" si="0"/>
        <v>10812</v>
      </c>
      <c r="H14" s="33">
        <f t="shared" si="4"/>
        <v>75.083333333333329</v>
      </c>
      <c r="I14" s="33">
        <f t="shared" ref="I14:I169" si="7">(460/12)*1</f>
        <v>38.333333333333336</v>
      </c>
      <c r="J14" s="33">
        <v>0</v>
      </c>
      <c r="K14" s="33">
        <v>185</v>
      </c>
      <c r="L14" s="33">
        <f t="shared" si="2"/>
        <v>198.94444444444443</v>
      </c>
    </row>
    <row r="15" spans="1:12" s="17" customFormat="1" ht="25.5" customHeight="1" x14ac:dyDescent="0.25">
      <c r="A15" s="18">
        <v>14</v>
      </c>
      <c r="B15" s="61" t="s">
        <v>198</v>
      </c>
      <c r="C15" s="30" t="s">
        <v>55</v>
      </c>
      <c r="D15" s="31" t="s">
        <v>58</v>
      </c>
      <c r="E15" s="31" t="s">
        <v>68</v>
      </c>
      <c r="F15" s="32">
        <v>2050</v>
      </c>
      <c r="G15" s="33">
        <f t="shared" si="0"/>
        <v>24600</v>
      </c>
      <c r="H15" s="33">
        <f t="shared" si="4"/>
        <v>170.83333333333334</v>
      </c>
      <c r="I15" s="33">
        <f t="shared" si="7"/>
        <v>38.333333333333336</v>
      </c>
      <c r="J15" s="33">
        <v>0</v>
      </c>
      <c r="K15" s="33">
        <v>0</v>
      </c>
      <c r="L15" s="33">
        <f t="shared" si="2"/>
        <v>139.44444444444446</v>
      </c>
    </row>
    <row r="16" spans="1:12" s="17" customFormat="1" ht="25.5" customHeight="1" x14ac:dyDescent="0.25">
      <c r="A16" s="18">
        <v>15</v>
      </c>
      <c r="B16" s="35" t="s">
        <v>187</v>
      </c>
      <c r="C16" s="30" t="s">
        <v>55</v>
      </c>
      <c r="D16" s="31" t="s">
        <v>58</v>
      </c>
      <c r="E16" s="31" t="s">
        <v>59</v>
      </c>
      <c r="F16" s="43">
        <v>986</v>
      </c>
      <c r="G16" s="33">
        <f t="shared" si="0"/>
        <v>11832</v>
      </c>
      <c r="H16" s="33">
        <f>((F16+K16)/12)</f>
        <v>82.166666666666671</v>
      </c>
      <c r="I16" s="33">
        <f t="shared" ref="I16:I175" si="8">(460/12)*1</f>
        <v>38.333333333333336</v>
      </c>
      <c r="J16" s="33">
        <v>0</v>
      </c>
      <c r="K16" s="33">
        <v>0</v>
      </c>
      <c r="L16" s="33">
        <f t="shared" si="2"/>
        <v>80.333333333333329</v>
      </c>
    </row>
    <row r="17" spans="1:12" s="17" customFormat="1" ht="25.5" customHeight="1" x14ac:dyDescent="0.25">
      <c r="A17" s="18">
        <v>16</v>
      </c>
      <c r="B17" s="44" t="s">
        <v>188</v>
      </c>
      <c r="C17" s="30" t="s">
        <v>55</v>
      </c>
      <c r="D17" s="31" t="s">
        <v>58</v>
      </c>
      <c r="E17" s="31" t="s">
        <v>59</v>
      </c>
      <c r="F17" s="43">
        <v>986</v>
      </c>
      <c r="G17" s="33">
        <f t="shared" si="0"/>
        <v>11832</v>
      </c>
      <c r="H17" s="33">
        <f>((F17+K17)/12)</f>
        <v>102.25583333333333</v>
      </c>
      <c r="I17" s="33">
        <f t="shared" si="3"/>
        <v>38.333333333333336</v>
      </c>
      <c r="J17" s="33">
        <v>0</v>
      </c>
      <c r="K17" s="33">
        <v>241.07</v>
      </c>
      <c r="L17" s="33">
        <f t="shared" si="2"/>
        <v>254.43944444444446</v>
      </c>
    </row>
    <row r="18" spans="1:12" s="17" customFormat="1" ht="25.5" customHeight="1" x14ac:dyDescent="0.25">
      <c r="A18" s="18">
        <v>17</v>
      </c>
      <c r="B18" s="35" t="s">
        <v>189</v>
      </c>
      <c r="C18" s="30" t="s">
        <v>55</v>
      </c>
      <c r="D18" s="31" t="s">
        <v>58</v>
      </c>
      <c r="E18" s="31" t="s">
        <v>59</v>
      </c>
      <c r="F18" s="34">
        <v>986</v>
      </c>
      <c r="G18" s="33">
        <f t="shared" si="0"/>
        <v>11832</v>
      </c>
      <c r="H18" s="33">
        <f>(F18/12)</f>
        <v>82.166666666666671</v>
      </c>
      <c r="I18" s="33">
        <f t="shared" ref="I18:I152" si="9">(460/12)*1</f>
        <v>38.333333333333336</v>
      </c>
      <c r="J18" s="33">
        <v>0</v>
      </c>
      <c r="K18" s="33">
        <v>0</v>
      </c>
      <c r="L18" s="33">
        <f t="shared" si="2"/>
        <v>80.333333333333329</v>
      </c>
    </row>
    <row r="19" spans="1:12" s="17" customFormat="1" ht="25.5" customHeight="1" x14ac:dyDescent="0.25">
      <c r="A19" s="18">
        <v>18</v>
      </c>
      <c r="B19" s="35" t="s">
        <v>184</v>
      </c>
      <c r="C19" s="30" t="s">
        <v>55</v>
      </c>
      <c r="D19" s="31" t="s">
        <v>58</v>
      </c>
      <c r="E19" s="31" t="s">
        <v>112</v>
      </c>
      <c r="F19" s="43">
        <v>817</v>
      </c>
      <c r="G19" s="33">
        <f t="shared" si="0"/>
        <v>9804</v>
      </c>
      <c r="H19" s="33">
        <f>((F19+K19)/12)</f>
        <v>68.083333333333329</v>
      </c>
      <c r="I19" s="33">
        <f t="shared" si="7"/>
        <v>38.333333333333336</v>
      </c>
      <c r="J19" s="33">
        <v>0</v>
      </c>
      <c r="K19" s="33">
        <v>0</v>
      </c>
      <c r="L19" s="33">
        <f t="shared" si="2"/>
        <v>70.944444444444443</v>
      </c>
    </row>
    <row r="20" spans="1:12" s="17" customFormat="1" ht="25.5" customHeight="1" x14ac:dyDescent="0.25">
      <c r="A20" s="18">
        <v>19</v>
      </c>
      <c r="B20" s="44" t="s">
        <v>190</v>
      </c>
      <c r="C20" s="30" t="s">
        <v>55</v>
      </c>
      <c r="D20" s="31" t="s">
        <v>58</v>
      </c>
      <c r="E20" s="31" t="s">
        <v>59</v>
      </c>
      <c r="F20" s="43">
        <v>986</v>
      </c>
      <c r="G20" s="33">
        <f t="shared" si="0"/>
        <v>11832</v>
      </c>
      <c r="H20" s="33">
        <f>((F20+K20)/12)</f>
        <v>139.16666666666666</v>
      </c>
      <c r="I20" s="33">
        <f t="shared" ref="I20:I130" si="10">(460/12)*1</f>
        <v>38.333333333333336</v>
      </c>
      <c r="J20" s="33">
        <v>0</v>
      </c>
      <c r="K20" s="33">
        <v>684</v>
      </c>
      <c r="L20" s="33">
        <f t="shared" si="2"/>
        <v>574.33333333333337</v>
      </c>
    </row>
    <row r="21" spans="1:12" s="17" customFormat="1" ht="25.5" customHeight="1" x14ac:dyDescent="0.25">
      <c r="A21" s="18">
        <v>20</v>
      </c>
      <c r="B21" s="35" t="s">
        <v>185</v>
      </c>
      <c r="C21" s="30" t="s">
        <v>55</v>
      </c>
      <c r="D21" s="31" t="s">
        <v>58</v>
      </c>
      <c r="E21" s="31" t="s">
        <v>112</v>
      </c>
      <c r="F21" s="34">
        <v>831.25</v>
      </c>
      <c r="G21" s="33">
        <f t="shared" si="0"/>
        <v>9975</v>
      </c>
      <c r="H21" s="33">
        <f>(F21/12)</f>
        <v>69.270833333333329</v>
      </c>
      <c r="I21" s="33">
        <f t="shared" ref="I21:I171" si="11">(460/12)*1</f>
        <v>38.333333333333336</v>
      </c>
      <c r="J21" s="33">
        <v>0</v>
      </c>
      <c r="K21" s="33">
        <v>0</v>
      </c>
      <c r="L21" s="33">
        <f t="shared" si="2"/>
        <v>71.7361111111111</v>
      </c>
    </row>
    <row r="22" spans="1:12" s="17" customFormat="1" ht="25.5" customHeight="1" x14ac:dyDescent="0.25">
      <c r="A22" s="18">
        <v>21</v>
      </c>
      <c r="B22" s="35" t="s">
        <v>99</v>
      </c>
      <c r="C22" s="30" t="s">
        <v>55</v>
      </c>
      <c r="D22" s="31" t="s">
        <v>58</v>
      </c>
      <c r="E22" s="31" t="s">
        <v>68</v>
      </c>
      <c r="F22" s="34">
        <v>2050</v>
      </c>
      <c r="G22" s="33">
        <f t="shared" si="0"/>
        <v>24600</v>
      </c>
      <c r="H22" s="33">
        <f>(F22/12)</f>
        <v>170.83333333333334</v>
      </c>
      <c r="I22" s="33">
        <f>(460/360)*30</f>
        <v>38.333333333333329</v>
      </c>
      <c r="J22" s="33">
        <v>0</v>
      </c>
      <c r="K22" s="33">
        <v>0</v>
      </c>
      <c r="L22" s="33">
        <f t="shared" si="2"/>
        <v>139.44444444444446</v>
      </c>
    </row>
    <row r="23" spans="1:12" s="17" customFormat="1" ht="25.5" customHeight="1" x14ac:dyDescent="0.25">
      <c r="A23" s="18">
        <v>22</v>
      </c>
      <c r="B23" s="35" t="s">
        <v>71</v>
      </c>
      <c r="C23" s="30" t="s">
        <v>55</v>
      </c>
      <c r="D23" s="31" t="s">
        <v>58</v>
      </c>
      <c r="E23" s="31" t="s">
        <v>72</v>
      </c>
      <c r="F23" s="36">
        <v>1212</v>
      </c>
      <c r="G23" s="33">
        <f t="shared" si="0"/>
        <v>14544</v>
      </c>
      <c r="H23" s="33">
        <f>(F23/12)</f>
        <v>101</v>
      </c>
      <c r="I23" s="33">
        <f>(460/12)*1</f>
        <v>38.333333333333336</v>
      </c>
      <c r="J23" s="33">
        <v>0</v>
      </c>
      <c r="K23" s="33">
        <v>0</v>
      </c>
      <c r="L23" s="33">
        <f t="shared" si="2"/>
        <v>92.8888888888889</v>
      </c>
    </row>
    <row r="24" spans="1:12" s="17" customFormat="1" ht="25.5" customHeight="1" x14ac:dyDescent="0.25">
      <c r="A24" s="18">
        <v>23</v>
      </c>
      <c r="B24" s="35" t="s">
        <v>145</v>
      </c>
      <c r="C24" s="30" t="s">
        <v>55</v>
      </c>
      <c r="D24" s="31" t="s">
        <v>58</v>
      </c>
      <c r="E24" s="31" t="s">
        <v>112</v>
      </c>
      <c r="F24" s="34">
        <v>817</v>
      </c>
      <c r="G24" s="33">
        <f t="shared" si="0"/>
        <v>9804</v>
      </c>
      <c r="H24" s="33">
        <f>(F24/12)</f>
        <v>68.083333333333329</v>
      </c>
      <c r="I24" s="33">
        <f t="shared" si="7"/>
        <v>38.333333333333336</v>
      </c>
      <c r="J24" s="33">
        <v>0</v>
      </c>
      <c r="K24" s="33">
        <v>0</v>
      </c>
      <c r="L24" s="33">
        <f t="shared" si="2"/>
        <v>70.944444444444443</v>
      </c>
    </row>
    <row r="25" spans="1:12" s="17" customFormat="1" ht="25.5" customHeight="1" x14ac:dyDescent="0.25">
      <c r="A25" s="18">
        <v>24</v>
      </c>
      <c r="B25" s="35" t="s">
        <v>100</v>
      </c>
      <c r="C25" s="30" t="s">
        <v>55</v>
      </c>
      <c r="D25" s="31" t="s">
        <v>58</v>
      </c>
      <c r="E25" s="31" t="s">
        <v>72</v>
      </c>
      <c r="F25" s="43">
        <v>1212</v>
      </c>
      <c r="G25" s="33">
        <f t="shared" si="0"/>
        <v>14544</v>
      </c>
      <c r="H25" s="33">
        <f>(F25/12)</f>
        <v>101</v>
      </c>
      <c r="I25" s="33">
        <f>(460/12)*1</f>
        <v>38.333333333333336</v>
      </c>
      <c r="J25" s="33">
        <v>0</v>
      </c>
      <c r="K25" s="33">
        <v>0</v>
      </c>
      <c r="L25" s="33">
        <f t="shared" si="2"/>
        <v>92.8888888888889</v>
      </c>
    </row>
    <row r="26" spans="1:12" s="17" customFormat="1" ht="25.5" customHeight="1" x14ac:dyDescent="0.25">
      <c r="A26" s="18">
        <v>25</v>
      </c>
      <c r="B26" s="35" t="s">
        <v>186</v>
      </c>
      <c r="C26" s="30" t="s">
        <v>55</v>
      </c>
      <c r="D26" s="31" t="s">
        <v>58</v>
      </c>
      <c r="E26" s="31" t="s">
        <v>85</v>
      </c>
      <c r="F26" s="43">
        <v>622</v>
      </c>
      <c r="G26" s="33">
        <f t="shared" si="0"/>
        <v>7464</v>
      </c>
      <c r="H26" s="33">
        <f>((F26+K26)/12)</f>
        <v>55.111666666666672</v>
      </c>
      <c r="I26" s="33">
        <f t="shared" si="3"/>
        <v>38.333333333333336</v>
      </c>
      <c r="J26" s="33">
        <v>0</v>
      </c>
      <c r="K26" s="33">
        <v>39.340000000000003</v>
      </c>
      <c r="L26" s="33">
        <f t="shared" si="2"/>
        <v>88.523333333333355</v>
      </c>
    </row>
    <row r="27" spans="1:12" s="17" customFormat="1" ht="25.5" customHeight="1" x14ac:dyDescent="0.25">
      <c r="A27" s="18">
        <v>26</v>
      </c>
      <c r="B27" s="35" t="s">
        <v>94</v>
      </c>
      <c r="C27" s="30" t="s">
        <v>55</v>
      </c>
      <c r="D27" s="31" t="s">
        <v>58</v>
      </c>
      <c r="E27" s="31" t="s">
        <v>65</v>
      </c>
      <c r="F27" s="32">
        <v>460</v>
      </c>
      <c r="G27" s="33">
        <f t="shared" si="0"/>
        <v>5520</v>
      </c>
      <c r="H27" s="33">
        <f t="shared" ref="H27:H36" si="12">(F27/12)</f>
        <v>38.333333333333336</v>
      </c>
      <c r="I27" s="33">
        <f t="shared" si="6"/>
        <v>38.333333333333336</v>
      </c>
      <c r="J27" s="33">
        <v>0</v>
      </c>
      <c r="K27" s="33">
        <v>0</v>
      </c>
      <c r="L27" s="33">
        <f t="shared" si="2"/>
        <v>51.111111111111114</v>
      </c>
    </row>
    <row r="28" spans="1:12" s="17" customFormat="1" ht="25.5" customHeight="1" x14ac:dyDescent="0.25">
      <c r="A28" s="18">
        <v>27</v>
      </c>
      <c r="B28" s="35" t="s">
        <v>94</v>
      </c>
      <c r="C28" s="30" t="s">
        <v>55</v>
      </c>
      <c r="D28" s="31" t="s">
        <v>58</v>
      </c>
      <c r="E28" s="31" t="s">
        <v>65</v>
      </c>
      <c r="F28" s="32">
        <v>460</v>
      </c>
      <c r="G28" s="33">
        <f t="shared" si="0"/>
        <v>5520</v>
      </c>
      <c r="H28" s="33">
        <f t="shared" si="12"/>
        <v>38.333333333333336</v>
      </c>
      <c r="I28" s="33">
        <f t="shared" si="5"/>
        <v>38.333333333333336</v>
      </c>
      <c r="J28" s="33">
        <v>0</v>
      </c>
      <c r="K28" s="33">
        <v>0</v>
      </c>
      <c r="L28" s="33">
        <f t="shared" si="2"/>
        <v>51.111111111111114</v>
      </c>
    </row>
    <row r="29" spans="1:12" s="17" customFormat="1" ht="25.5" customHeight="1" x14ac:dyDescent="0.25">
      <c r="A29" s="18">
        <v>28</v>
      </c>
      <c r="B29" s="45" t="s">
        <v>136</v>
      </c>
      <c r="C29" s="30" t="s">
        <v>55</v>
      </c>
      <c r="D29" s="31" t="s">
        <v>58</v>
      </c>
      <c r="E29" s="31" t="s">
        <v>59</v>
      </c>
      <c r="F29" s="34">
        <v>901</v>
      </c>
      <c r="G29" s="33">
        <f t="shared" si="0"/>
        <v>10812</v>
      </c>
      <c r="H29" s="33">
        <f t="shared" si="12"/>
        <v>75.083333333333329</v>
      </c>
      <c r="I29" s="33">
        <f>(460/12)*1</f>
        <v>38.333333333333336</v>
      </c>
      <c r="J29" s="33">
        <v>0</v>
      </c>
      <c r="K29" s="33">
        <v>0</v>
      </c>
      <c r="L29" s="33">
        <f t="shared" si="2"/>
        <v>75.6111111111111</v>
      </c>
    </row>
    <row r="30" spans="1:12" s="17" customFormat="1" ht="25.5" customHeight="1" x14ac:dyDescent="0.25">
      <c r="A30" s="18">
        <v>29</v>
      </c>
      <c r="B30" s="44" t="s">
        <v>149</v>
      </c>
      <c r="C30" s="30" t="s">
        <v>55</v>
      </c>
      <c r="D30" s="31" t="s">
        <v>56</v>
      </c>
      <c r="E30" s="31" t="s">
        <v>68</v>
      </c>
      <c r="F30" s="34">
        <v>2050</v>
      </c>
      <c r="G30" s="33">
        <f t="shared" si="0"/>
        <v>24600</v>
      </c>
      <c r="H30" s="33">
        <f t="shared" si="12"/>
        <v>170.83333333333334</v>
      </c>
      <c r="I30" s="33">
        <f>(460/360)*30</f>
        <v>38.333333333333329</v>
      </c>
      <c r="J30" s="33">
        <v>0</v>
      </c>
      <c r="K30" s="33">
        <v>0</v>
      </c>
      <c r="L30" s="33">
        <f t="shared" si="2"/>
        <v>139.44444444444446</v>
      </c>
    </row>
    <row r="31" spans="1:12" s="17" customFormat="1" ht="25.5" customHeight="1" x14ac:dyDescent="0.25">
      <c r="A31" s="18">
        <v>30</v>
      </c>
      <c r="B31" s="35" t="s">
        <v>94</v>
      </c>
      <c r="C31" s="30" t="s">
        <v>55</v>
      </c>
      <c r="D31" s="31" t="s">
        <v>56</v>
      </c>
      <c r="E31" s="31" t="s">
        <v>65</v>
      </c>
      <c r="F31" s="32">
        <v>460</v>
      </c>
      <c r="G31" s="33">
        <f t="shared" si="0"/>
        <v>5520</v>
      </c>
      <c r="H31" s="33">
        <f t="shared" si="12"/>
        <v>38.333333333333336</v>
      </c>
      <c r="I31" s="33">
        <f t="shared" si="9"/>
        <v>38.333333333333336</v>
      </c>
      <c r="J31" s="33">
        <v>0</v>
      </c>
      <c r="K31" s="33">
        <v>0</v>
      </c>
      <c r="L31" s="33">
        <f t="shared" si="2"/>
        <v>51.111111111111114</v>
      </c>
    </row>
    <row r="32" spans="1:12" s="17" customFormat="1" ht="25.5" customHeight="1" x14ac:dyDescent="0.25">
      <c r="A32" s="18">
        <v>31</v>
      </c>
      <c r="B32" s="35" t="s">
        <v>108</v>
      </c>
      <c r="C32" s="30" t="s">
        <v>55</v>
      </c>
      <c r="D32" s="31" t="s">
        <v>56</v>
      </c>
      <c r="E32" s="31" t="s">
        <v>72</v>
      </c>
      <c r="F32" s="32">
        <v>1212</v>
      </c>
      <c r="G32" s="33">
        <f t="shared" si="0"/>
        <v>14544</v>
      </c>
      <c r="H32" s="33">
        <f t="shared" si="12"/>
        <v>101</v>
      </c>
      <c r="I32" s="33">
        <f t="shared" si="9"/>
        <v>38.333333333333336</v>
      </c>
      <c r="J32" s="33">
        <v>0</v>
      </c>
      <c r="K32" s="33">
        <v>0</v>
      </c>
      <c r="L32" s="33">
        <f t="shared" si="2"/>
        <v>92.8888888888889</v>
      </c>
    </row>
    <row r="33" spans="1:12" s="17" customFormat="1" ht="25.5" customHeight="1" x14ac:dyDescent="0.25">
      <c r="A33" s="18">
        <v>32</v>
      </c>
      <c r="B33" s="35" t="s">
        <v>119</v>
      </c>
      <c r="C33" s="30" t="s">
        <v>55</v>
      </c>
      <c r="D33" s="31" t="s">
        <v>56</v>
      </c>
      <c r="E33" s="31" t="s">
        <v>85</v>
      </c>
      <c r="F33" s="34">
        <v>590</v>
      </c>
      <c r="G33" s="33">
        <f t="shared" si="0"/>
        <v>7080</v>
      </c>
      <c r="H33" s="33">
        <f t="shared" si="12"/>
        <v>49.166666666666664</v>
      </c>
      <c r="I33" s="33">
        <f t="shared" si="6"/>
        <v>38.333333333333336</v>
      </c>
      <c r="J33" s="33">
        <v>0</v>
      </c>
      <c r="K33" s="33">
        <v>0</v>
      </c>
      <c r="L33" s="33">
        <f t="shared" si="2"/>
        <v>58.333333333333336</v>
      </c>
    </row>
    <row r="34" spans="1:12" s="17" customFormat="1" ht="25.5" customHeight="1" x14ac:dyDescent="0.25">
      <c r="A34" s="18">
        <v>33</v>
      </c>
      <c r="B34" s="35" t="s">
        <v>158</v>
      </c>
      <c r="C34" s="30" t="s">
        <v>55</v>
      </c>
      <c r="D34" s="31" t="s">
        <v>56</v>
      </c>
      <c r="E34" s="31" t="s">
        <v>85</v>
      </c>
      <c r="F34" s="32">
        <v>590</v>
      </c>
      <c r="G34" s="33">
        <f t="shared" si="0"/>
        <v>7080</v>
      </c>
      <c r="H34" s="33">
        <f t="shared" si="12"/>
        <v>49.166666666666664</v>
      </c>
      <c r="I34" s="33">
        <f>(460/12)*1</f>
        <v>38.333333333333336</v>
      </c>
      <c r="J34" s="33">
        <v>0</v>
      </c>
      <c r="K34" s="33">
        <v>0</v>
      </c>
      <c r="L34" s="33">
        <f t="shared" si="2"/>
        <v>58.333333333333336</v>
      </c>
    </row>
    <row r="35" spans="1:12" s="17" customFormat="1" ht="25.5" customHeight="1" x14ac:dyDescent="0.25">
      <c r="A35" s="18">
        <v>34</v>
      </c>
      <c r="B35" s="37" t="s">
        <v>139</v>
      </c>
      <c r="C35" s="30" t="s">
        <v>55</v>
      </c>
      <c r="D35" s="31" t="s">
        <v>56</v>
      </c>
      <c r="E35" s="31" t="s">
        <v>57</v>
      </c>
      <c r="F35" s="32">
        <v>675</v>
      </c>
      <c r="G35" s="33">
        <f t="shared" ref="G35:G67" si="13">F35*12</f>
        <v>8100</v>
      </c>
      <c r="H35" s="33">
        <f t="shared" si="12"/>
        <v>56.25</v>
      </c>
      <c r="I35" s="33">
        <f t="shared" si="7"/>
        <v>38.333333333333336</v>
      </c>
      <c r="J35" s="33">
        <v>0</v>
      </c>
      <c r="K35" s="33">
        <v>0</v>
      </c>
      <c r="L35" s="33">
        <f t="shared" si="2"/>
        <v>63.055555555555564</v>
      </c>
    </row>
    <row r="36" spans="1:12" s="17" customFormat="1" ht="25.5" customHeight="1" x14ac:dyDescent="0.25">
      <c r="A36" s="18">
        <v>35</v>
      </c>
      <c r="B36" s="35" t="s">
        <v>87</v>
      </c>
      <c r="C36" s="30" t="s">
        <v>55</v>
      </c>
      <c r="D36" s="31" t="s">
        <v>56</v>
      </c>
      <c r="E36" s="31" t="s">
        <v>72</v>
      </c>
      <c r="F36" s="32">
        <v>1200</v>
      </c>
      <c r="G36" s="33">
        <f t="shared" si="13"/>
        <v>14400</v>
      </c>
      <c r="H36" s="33">
        <f t="shared" si="12"/>
        <v>100</v>
      </c>
      <c r="I36" s="33">
        <f t="shared" si="3"/>
        <v>38.333333333333336</v>
      </c>
      <c r="J36" s="33">
        <v>0</v>
      </c>
      <c r="K36" s="33">
        <v>0</v>
      </c>
      <c r="L36" s="33">
        <f t="shared" si="2"/>
        <v>92.222222222222229</v>
      </c>
    </row>
    <row r="37" spans="1:12" s="17" customFormat="1" ht="25.5" customHeight="1" x14ac:dyDescent="0.25">
      <c r="A37" s="18">
        <v>36</v>
      </c>
      <c r="B37" s="46" t="s">
        <v>191</v>
      </c>
      <c r="C37" s="30" t="s">
        <v>55</v>
      </c>
      <c r="D37" s="31" t="s">
        <v>56</v>
      </c>
      <c r="E37" s="31" t="s">
        <v>132</v>
      </c>
      <c r="F37" s="34">
        <v>1212</v>
      </c>
      <c r="G37" s="33">
        <f t="shared" si="13"/>
        <v>14544</v>
      </c>
      <c r="H37" s="33">
        <f>((F37+K37)/12)</f>
        <v>170.83333333333334</v>
      </c>
      <c r="I37" s="33">
        <f t="shared" si="5"/>
        <v>38.333333333333336</v>
      </c>
      <c r="J37" s="33">
        <v>0</v>
      </c>
      <c r="K37" s="33">
        <v>838</v>
      </c>
      <c r="L37" s="33">
        <f t="shared" si="2"/>
        <v>698.1111111111112</v>
      </c>
    </row>
    <row r="38" spans="1:12" s="17" customFormat="1" ht="25.5" customHeight="1" x14ac:dyDescent="0.25">
      <c r="A38" s="18">
        <v>37</v>
      </c>
      <c r="B38" s="35" t="s">
        <v>121</v>
      </c>
      <c r="C38" s="30" t="s">
        <v>55</v>
      </c>
      <c r="D38" s="31" t="s">
        <v>56</v>
      </c>
      <c r="E38" s="31" t="s">
        <v>72</v>
      </c>
      <c r="F38" s="34">
        <v>1164</v>
      </c>
      <c r="G38" s="33">
        <f t="shared" si="13"/>
        <v>13968</v>
      </c>
      <c r="H38" s="33">
        <f>(F38/12)</f>
        <v>97</v>
      </c>
      <c r="I38" s="33">
        <f t="shared" si="6"/>
        <v>38.333333333333336</v>
      </c>
      <c r="J38" s="33">
        <v>0</v>
      </c>
      <c r="K38" s="33">
        <v>0</v>
      </c>
      <c r="L38" s="33">
        <f t="shared" si="2"/>
        <v>90.222222222222229</v>
      </c>
    </row>
    <row r="39" spans="1:12" s="17" customFormat="1" ht="25.5" customHeight="1" x14ac:dyDescent="0.25">
      <c r="A39" s="18">
        <v>38</v>
      </c>
      <c r="B39" s="37" t="s">
        <v>148</v>
      </c>
      <c r="C39" s="30" t="s">
        <v>55</v>
      </c>
      <c r="D39" s="31" t="s">
        <v>56</v>
      </c>
      <c r="E39" s="31" t="s">
        <v>72</v>
      </c>
      <c r="F39" s="32">
        <v>1212</v>
      </c>
      <c r="G39" s="33">
        <f t="shared" si="13"/>
        <v>14544</v>
      </c>
      <c r="H39" s="33">
        <f>(F39/12)</f>
        <v>101</v>
      </c>
      <c r="I39" s="33">
        <f t="shared" si="11"/>
        <v>38.333333333333336</v>
      </c>
      <c r="J39" s="33">
        <v>0</v>
      </c>
      <c r="K39" s="33">
        <v>0</v>
      </c>
      <c r="L39" s="33">
        <f t="shared" si="2"/>
        <v>92.8888888888889</v>
      </c>
    </row>
    <row r="40" spans="1:12" s="17" customFormat="1" ht="25.5" customHeight="1" x14ac:dyDescent="0.25">
      <c r="A40" s="18">
        <v>39</v>
      </c>
      <c r="B40" s="35" t="s">
        <v>54</v>
      </c>
      <c r="C40" s="30" t="s">
        <v>55</v>
      </c>
      <c r="D40" s="31" t="s">
        <v>56</v>
      </c>
      <c r="E40" s="31" t="s">
        <v>57</v>
      </c>
      <c r="F40" s="47">
        <v>675</v>
      </c>
      <c r="G40" s="33">
        <f t="shared" si="13"/>
        <v>8100</v>
      </c>
      <c r="H40" s="33">
        <f>(F40/12)</f>
        <v>56.25</v>
      </c>
      <c r="I40" s="33">
        <f t="shared" si="10"/>
        <v>38.333333333333336</v>
      </c>
      <c r="J40" s="33">
        <v>0</v>
      </c>
      <c r="K40" s="33">
        <v>58</v>
      </c>
      <c r="L40" s="33">
        <f t="shared" si="2"/>
        <v>101.72222222222223</v>
      </c>
    </row>
    <row r="41" spans="1:12" s="17" customFormat="1" ht="25.5" customHeight="1" x14ac:dyDescent="0.25">
      <c r="A41" s="18">
        <v>40</v>
      </c>
      <c r="B41" s="35" t="s">
        <v>127</v>
      </c>
      <c r="C41" s="30" t="s">
        <v>55</v>
      </c>
      <c r="D41" s="31" t="s">
        <v>56</v>
      </c>
      <c r="E41" s="31" t="s">
        <v>68</v>
      </c>
      <c r="F41" s="32">
        <v>2050</v>
      </c>
      <c r="G41" s="33">
        <f t="shared" si="13"/>
        <v>24600</v>
      </c>
      <c r="H41" s="33">
        <f>((F41+K41)/12)</f>
        <v>170.83333333333334</v>
      </c>
      <c r="I41" s="33">
        <f>(460/360)*30</f>
        <v>38.333333333333329</v>
      </c>
      <c r="J41" s="33">
        <v>0</v>
      </c>
      <c r="K41" s="33">
        <v>0</v>
      </c>
      <c r="L41" s="33">
        <f t="shared" si="2"/>
        <v>139.44444444444446</v>
      </c>
    </row>
    <row r="42" spans="1:12" s="17" customFormat="1" ht="25.5" customHeight="1" x14ac:dyDescent="0.25">
      <c r="A42" s="18">
        <v>41</v>
      </c>
      <c r="B42" s="29" t="s">
        <v>182</v>
      </c>
      <c r="C42" s="30" t="s">
        <v>55</v>
      </c>
      <c r="D42" s="31" t="s">
        <v>56</v>
      </c>
      <c r="E42" s="31" t="s">
        <v>59</v>
      </c>
      <c r="F42" s="47">
        <v>986</v>
      </c>
      <c r="G42" s="33">
        <f t="shared" si="13"/>
        <v>11832</v>
      </c>
      <c r="H42" s="33">
        <f>((F42+K42)/12)</f>
        <v>82.166666666666671</v>
      </c>
      <c r="I42" s="33">
        <f>(460/360)*30</f>
        <v>38.333333333333329</v>
      </c>
      <c r="J42" s="33">
        <v>0</v>
      </c>
      <c r="K42" s="33">
        <v>0</v>
      </c>
      <c r="L42" s="33">
        <f t="shared" si="2"/>
        <v>80.333333333333329</v>
      </c>
    </row>
    <row r="43" spans="1:12" s="17" customFormat="1" ht="25.5" customHeight="1" x14ac:dyDescent="0.25">
      <c r="A43" s="18">
        <v>42</v>
      </c>
      <c r="B43" s="35" t="s">
        <v>54</v>
      </c>
      <c r="C43" s="30" t="s">
        <v>55</v>
      </c>
      <c r="D43" s="31" t="s">
        <v>56</v>
      </c>
      <c r="E43" s="31" t="s">
        <v>57</v>
      </c>
      <c r="F43" s="34">
        <v>675</v>
      </c>
      <c r="G43" s="33">
        <f t="shared" si="13"/>
        <v>8100</v>
      </c>
      <c r="H43" s="33">
        <f>(F43/12)</f>
        <v>56.25</v>
      </c>
      <c r="I43" s="33">
        <f t="shared" si="3"/>
        <v>38.333333333333336</v>
      </c>
      <c r="J43" s="33">
        <v>0</v>
      </c>
      <c r="K43" s="33">
        <v>0</v>
      </c>
      <c r="L43" s="33">
        <f t="shared" si="2"/>
        <v>63.055555555555564</v>
      </c>
    </row>
    <row r="44" spans="1:12" s="17" customFormat="1" ht="25.5" customHeight="1" x14ac:dyDescent="0.25">
      <c r="A44" s="18">
        <v>43</v>
      </c>
      <c r="B44" s="35" t="s">
        <v>124</v>
      </c>
      <c r="C44" s="30" t="s">
        <v>55</v>
      </c>
      <c r="D44" s="31" t="s">
        <v>56</v>
      </c>
      <c r="E44" s="31" t="s">
        <v>125</v>
      </c>
      <c r="F44" s="43">
        <v>1340</v>
      </c>
      <c r="G44" s="33">
        <f t="shared" si="13"/>
        <v>16080</v>
      </c>
      <c r="H44" s="33">
        <f>(F44/12)</f>
        <v>111.66666666666667</v>
      </c>
      <c r="I44" s="33">
        <f t="shared" si="6"/>
        <v>38.333333333333336</v>
      </c>
      <c r="J44" s="33">
        <v>0</v>
      </c>
      <c r="K44" s="33">
        <v>0</v>
      </c>
      <c r="L44" s="33">
        <f t="shared" si="2"/>
        <v>100</v>
      </c>
    </row>
    <row r="45" spans="1:12" s="17" customFormat="1" ht="25.5" customHeight="1" x14ac:dyDescent="0.25">
      <c r="A45" s="18">
        <v>44</v>
      </c>
      <c r="B45" s="35" t="s">
        <v>54</v>
      </c>
      <c r="C45" s="30" t="s">
        <v>55</v>
      </c>
      <c r="D45" s="31" t="s">
        <v>56</v>
      </c>
      <c r="E45" s="31" t="s">
        <v>57</v>
      </c>
      <c r="F45" s="34">
        <v>675</v>
      </c>
      <c r="G45" s="33">
        <f t="shared" si="13"/>
        <v>8100</v>
      </c>
      <c r="H45" s="33">
        <f>(F45/12)</f>
        <v>56.25</v>
      </c>
      <c r="I45" s="33">
        <f t="shared" si="3"/>
        <v>38.333333333333336</v>
      </c>
      <c r="J45" s="33">
        <v>0</v>
      </c>
      <c r="K45" s="33">
        <v>0</v>
      </c>
      <c r="L45" s="33">
        <f t="shared" si="2"/>
        <v>63.055555555555564</v>
      </c>
    </row>
    <row r="46" spans="1:12" s="17" customFormat="1" ht="25.5" customHeight="1" x14ac:dyDescent="0.25">
      <c r="A46" s="18">
        <v>45</v>
      </c>
      <c r="B46" s="37" t="s">
        <v>67</v>
      </c>
      <c r="C46" s="30" t="s">
        <v>55</v>
      </c>
      <c r="D46" s="31" t="s">
        <v>56</v>
      </c>
      <c r="E46" s="31" t="s">
        <v>68</v>
      </c>
      <c r="F46" s="43">
        <v>2050</v>
      </c>
      <c r="G46" s="33">
        <f t="shared" si="13"/>
        <v>24600</v>
      </c>
      <c r="H46" s="33">
        <f>(F46/12)</f>
        <v>170.83333333333334</v>
      </c>
      <c r="I46" s="33">
        <f>(460/360)*30</f>
        <v>38.333333333333329</v>
      </c>
      <c r="J46" s="33">
        <v>0</v>
      </c>
      <c r="K46" s="33">
        <v>0</v>
      </c>
      <c r="L46" s="33">
        <f t="shared" si="2"/>
        <v>139.44444444444446</v>
      </c>
    </row>
    <row r="47" spans="1:12" s="17" customFormat="1" ht="25.5" customHeight="1" x14ac:dyDescent="0.25">
      <c r="A47" s="18">
        <v>46</v>
      </c>
      <c r="B47" s="35" t="s">
        <v>156</v>
      </c>
      <c r="C47" s="30" t="s">
        <v>55</v>
      </c>
      <c r="D47" s="31" t="s">
        <v>56</v>
      </c>
      <c r="E47" s="31" t="s">
        <v>72</v>
      </c>
      <c r="F47" s="34">
        <v>1164</v>
      </c>
      <c r="G47" s="33">
        <f t="shared" si="13"/>
        <v>13968</v>
      </c>
      <c r="H47" s="33">
        <f>((F47+K47)/12)</f>
        <v>97</v>
      </c>
      <c r="I47" s="33">
        <f t="shared" ref="I47:I178" si="14">(460/12)*1</f>
        <v>38.333333333333336</v>
      </c>
      <c r="J47" s="33">
        <v>0</v>
      </c>
      <c r="K47" s="33">
        <v>0</v>
      </c>
      <c r="L47" s="33">
        <f t="shared" si="2"/>
        <v>90.222222222222229</v>
      </c>
    </row>
    <row r="48" spans="1:12" s="17" customFormat="1" ht="25.5" customHeight="1" x14ac:dyDescent="0.25">
      <c r="A48" s="18">
        <v>47</v>
      </c>
      <c r="B48" s="42" t="s">
        <v>192</v>
      </c>
      <c r="C48" s="30" t="s">
        <v>55</v>
      </c>
      <c r="D48" s="31" t="s">
        <v>56</v>
      </c>
      <c r="E48" s="31" t="s">
        <v>65</v>
      </c>
      <c r="F48" s="43">
        <v>500</v>
      </c>
      <c r="G48" s="33">
        <f t="shared" si="13"/>
        <v>6000</v>
      </c>
      <c r="H48" s="33">
        <f t="shared" ref="H48:H79" si="15">(F48/12)</f>
        <v>41.666666666666664</v>
      </c>
      <c r="I48" s="33">
        <f t="shared" si="7"/>
        <v>38.333333333333336</v>
      </c>
      <c r="J48" s="33">
        <v>0</v>
      </c>
      <c r="K48" s="33">
        <v>0</v>
      </c>
      <c r="L48" s="33">
        <f t="shared" si="2"/>
        <v>53.333333333333336</v>
      </c>
    </row>
    <row r="49" spans="1:12" s="17" customFormat="1" ht="25.5" customHeight="1" x14ac:dyDescent="0.25">
      <c r="A49" s="18">
        <v>48</v>
      </c>
      <c r="B49" s="35" t="s">
        <v>82</v>
      </c>
      <c r="C49" s="30" t="s">
        <v>83</v>
      </c>
      <c r="D49" s="31" t="s">
        <v>64</v>
      </c>
      <c r="E49" s="31" t="s">
        <v>65</v>
      </c>
      <c r="F49" s="32">
        <v>460</v>
      </c>
      <c r="G49" s="33">
        <f t="shared" si="13"/>
        <v>5520</v>
      </c>
      <c r="H49" s="33">
        <f t="shared" si="15"/>
        <v>38.333333333333336</v>
      </c>
      <c r="I49" s="33">
        <f t="shared" si="3"/>
        <v>38.333333333333336</v>
      </c>
      <c r="J49" s="33">
        <v>0</v>
      </c>
      <c r="K49" s="33">
        <v>0</v>
      </c>
      <c r="L49" s="33">
        <f t="shared" si="2"/>
        <v>51.111111111111114</v>
      </c>
    </row>
    <row r="50" spans="1:12" s="17" customFormat="1" ht="25.5" customHeight="1" x14ac:dyDescent="0.25">
      <c r="A50" s="18">
        <v>49</v>
      </c>
      <c r="B50" s="35" t="s">
        <v>193</v>
      </c>
      <c r="C50" s="30" t="s">
        <v>95</v>
      </c>
      <c r="D50" s="31" t="s">
        <v>64</v>
      </c>
      <c r="E50" s="31" t="s">
        <v>65</v>
      </c>
      <c r="F50" s="32">
        <v>901</v>
      </c>
      <c r="G50" s="33">
        <f t="shared" si="13"/>
        <v>10812</v>
      </c>
      <c r="H50" s="33">
        <f t="shared" si="15"/>
        <v>75.083333333333329</v>
      </c>
      <c r="I50" s="33">
        <f t="shared" si="3"/>
        <v>38.333333333333336</v>
      </c>
      <c r="J50" s="33">
        <v>0</v>
      </c>
      <c r="K50" s="33">
        <v>0</v>
      </c>
      <c r="L50" s="33">
        <f t="shared" si="2"/>
        <v>75.6111111111111</v>
      </c>
    </row>
    <row r="51" spans="1:12" s="17" customFormat="1" ht="25.5" customHeight="1" x14ac:dyDescent="0.25">
      <c r="A51" s="18">
        <v>50</v>
      </c>
      <c r="B51" s="35" t="s">
        <v>94</v>
      </c>
      <c r="C51" s="30" t="s">
        <v>95</v>
      </c>
      <c r="D51" s="31" t="s">
        <v>64</v>
      </c>
      <c r="E51" s="31" t="s">
        <v>65</v>
      </c>
      <c r="F51" s="32">
        <v>460</v>
      </c>
      <c r="G51" s="33">
        <f t="shared" si="13"/>
        <v>5520</v>
      </c>
      <c r="H51" s="33">
        <f t="shared" si="15"/>
        <v>38.333333333333336</v>
      </c>
      <c r="I51" s="33">
        <f t="shared" si="5"/>
        <v>38.333333333333336</v>
      </c>
      <c r="J51" s="33">
        <v>0</v>
      </c>
      <c r="K51" s="33">
        <v>0</v>
      </c>
      <c r="L51" s="33">
        <f t="shared" si="2"/>
        <v>51.111111111111114</v>
      </c>
    </row>
    <row r="52" spans="1:12" s="17" customFormat="1" ht="25.5" customHeight="1" x14ac:dyDescent="0.25">
      <c r="A52" s="18">
        <v>51</v>
      </c>
      <c r="B52" s="35" t="s">
        <v>82</v>
      </c>
      <c r="C52" s="30" t="s">
        <v>83</v>
      </c>
      <c r="D52" s="31" t="s">
        <v>64</v>
      </c>
      <c r="E52" s="31" t="s">
        <v>65</v>
      </c>
      <c r="F52" s="32">
        <v>460</v>
      </c>
      <c r="G52" s="67">
        <f t="shared" si="13"/>
        <v>5520</v>
      </c>
      <c r="H52" s="67">
        <f t="shared" si="15"/>
        <v>38.333333333333336</v>
      </c>
      <c r="I52" s="67">
        <f t="shared" si="5"/>
        <v>38.333333333333336</v>
      </c>
      <c r="J52" s="67">
        <v>0</v>
      </c>
      <c r="K52" s="67">
        <v>0</v>
      </c>
      <c r="L52" s="33">
        <f t="shared" si="2"/>
        <v>51.111111111111114</v>
      </c>
    </row>
    <row r="53" spans="1:12" s="17" customFormat="1" ht="25.5" customHeight="1" x14ac:dyDescent="0.25">
      <c r="A53" s="18">
        <v>52</v>
      </c>
      <c r="B53" s="35" t="s">
        <v>185</v>
      </c>
      <c r="C53" s="30" t="s">
        <v>83</v>
      </c>
      <c r="D53" s="31" t="s">
        <v>64</v>
      </c>
      <c r="E53" s="31" t="s">
        <v>85</v>
      </c>
      <c r="F53" s="41">
        <v>622</v>
      </c>
      <c r="G53" s="67">
        <f t="shared" si="13"/>
        <v>7464</v>
      </c>
      <c r="H53" s="67">
        <f t="shared" si="15"/>
        <v>51.833333333333336</v>
      </c>
      <c r="I53" s="67">
        <f t="shared" si="8"/>
        <v>38.333333333333336</v>
      </c>
      <c r="J53" s="67">
        <v>0</v>
      </c>
      <c r="K53" s="67">
        <v>0</v>
      </c>
      <c r="L53" s="33">
        <f t="shared" si="2"/>
        <v>60.111111111111114</v>
      </c>
    </row>
    <row r="54" spans="1:12" s="17" customFormat="1" ht="25.5" customHeight="1" x14ac:dyDescent="0.25">
      <c r="A54" s="18">
        <v>53</v>
      </c>
      <c r="B54" s="61" t="s">
        <v>203</v>
      </c>
      <c r="C54" s="30" t="s">
        <v>83</v>
      </c>
      <c r="D54" s="31" t="s">
        <v>64</v>
      </c>
      <c r="E54" s="31" t="s">
        <v>57</v>
      </c>
      <c r="F54" s="41">
        <v>1200</v>
      </c>
      <c r="G54" s="67">
        <f t="shared" si="13"/>
        <v>14400</v>
      </c>
      <c r="H54" s="67">
        <f t="shared" si="15"/>
        <v>100</v>
      </c>
      <c r="I54" s="67">
        <f t="shared" si="8"/>
        <v>38.333333333333336</v>
      </c>
      <c r="J54" s="67">
        <v>0</v>
      </c>
      <c r="K54" s="67">
        <v>0</v>
      </c>
      <c r="L54" s="33">
        <f t="shared" si="2"/>
        <v>92.222222222222229</v>
      </c>
    </row>
    <row r="55" spans="1:12" s="17" customFormat="1" ht="25.5" customHeight="1" x14ac:dyDescent="0.25">
      <c r="A55" s="18">
        <v>54</v>
      </c>
      <c r="B55" s="35" t="s">
        <v>145</v>
      </c>
      <c r="C55" s="30" t="s">
        <v>55</v>
      </c>
      <c r="D55" s="31" t="s">
        <v>64</v>
      </c>
      <c r="E55" s="31" t="s">
        <v>59</v>
      </c>
      <c r="F55" s="69">
        <v>901</v>
      </c>
      <c r="G55" s="67">
        <f t="shared" si="13"/>
        <v>10812</v>
      </c>
      <c r="H55" s="67">
        <f t="shared" si="15"/>
        <v>75.083333333333329</v>
      </c>
      <c r="I55" s="67">
        <f>(460/360)*30</f>
        <v>38.333333333333329</v>
      </c>
      <c r="J55" s="67">
        <v>0</v>
      </c>
      <c r="K55" s="67">
        <v>0</v>
      </c>
      <c r="L55" s="33">
        <f t="shared" si="2"/>
        <v>75.6111111111111</v>
      </c>
    </row>
    <row r="56" spans="1:12" s="17" customFormat="1" ht="25.5" customHeight="1" x14ac:dyDescent="0.25">
      <c r="A56" s="18">
        <v>55</v>
      </c>
      <c r="B56" s="35" t="s">
        <v>194</v>
      </c>
      <c r="C56" s="30" t="s">
        <v>55</v>
      </c>
      <c r="D56" s="31" t="s">
        <v>64</v>
      </c>
      <c r="E56" s="31" t="s">
        <v>57</v>
      </c>
      <c r="F56" s="34">
        <v>1200</v>
      </c>
      <c r="G56" s="67">
        <f t="shared" si="13"/>
        <v>14400</v>
      </c>
      <c r="H56" s="67">
        <f t="shared" si="15"/>
        <v>100</v>
      </c>
      <c r="I56" s="67">
        <f>(460/360)*30</f>
        <v>38.333333333333329</v>
      </c>
      <c r="J56" s="67">
        <v>0</v>
      </c>
      <c r="K56" s="67">
        <v>0</v>
      </c>
      <c r="L56" s="33">
        <f t="shared" si="2"/>
        <v>92.222222222222214</v>
      </c>
    </row>
    <row r="57" spans="1:12" s="17" customFormat="1" ht="25.5" customHeight="1" x14ac:dyDescent="0.25">
      <c r="A57" s="18">
        <v>56</v>
      </c>
      <c r="B57" s="49" t="s">
        <v>133</v>
      </c>
      <c r="C57" s="30" t="s">
        <v>83</v>
      </c>
      <c r="D57" s="31" t="s">
        <v>110</v>
      </c>
      <c r="E57" s="31" t="s">
        <v>102</v>
      </c>
      <c r="F57" s="32">
        <v>1086</v>
      </c>
      <c r="G57" s="67">
        <f t="shared" si="13"/>
        <v>13032</v>
      </c>
      <c r="H57" s="67">
        <f t="shared" si="15"/>
        <v>90.5</v>
      </c>
      <c r="I57" s="67">
        <f t="shared" si="6"/>
        <v>38.333333333333336</v>
      </c>
      <c r="J57" s="67">
        <v>0</v>
      </c>
      <c r="K57" s="67">
        <v>0</v>
      </c>
      <c r="L57" s="33">
        <f t="shared" si="2"/>
        <v>85.8888888888889</v>
      </c>
    </row>
    <row r="58" spans="1:12" s="17" customFormat="1" ht="25.5" customHeight="1" x14ac:dyDescent="0.25">
      <c r="A58" s="18">
        <v>57</v>
      </c>
      <c r="B58" s="49" t="s">
        <v>201</v>
      </c>
      <c r="C58" s="30" t="s">
        <v>83</v>
      </c>
      <c r="D58" s="31" t="s">
        <v>110</v>
      </c>
      <c r="E58" s="31" t="s">
        <v>102</v>
      </c>
      <c r="F58" s="32">
        <v>1086</v>
      </c>
      <c r="G58" s="67">
        <f t="shared" ref="G58" si="16">F58*12</f>
        <v>13032</v>
      </c>
      <c r="H58" s="67">
        <f t="shared" ref="H58" si="17">(F58/12)</f>
        <v>90.5</v>
      </c>
      <c r="I58" s="67">
        <f t="shared" si="6"/>
        <v>38.333333333333336</v>
      </c>
      <c r="J58" s="67">
        <v>0</v>
      </c>
      <c r="K58" s="67">
        <v>0</v>
      </c>
      <c r="L58" s="33">
        <f t="shared" si="2"/>
        <v>85.8888888888889</v>
      </c>
    </row>
    <row r="59" spans="1:12" s="17" customFormat="1" ht="25.5" customHeight="1" x14ac:dyDescent="0.25">
      <c r="A59" s="18">
        <v>58</v>
      </c>
      <c r="B59" s="49" t="s">
        <v>204</v>
      </c>
      <c r="C59" s="30" t="s">
        <v>83</v>
      </c>
      <c r="D59" s="31" t="s">
        <v>110</v>
      </c>
      <c r="E59" s="31" t="s">
        <v>65</v>
      </c>
      <c r="F59" s="32">
        <v>460</v>
      </c>
      <c r="G59" s="67">
        <f t="shared" ref="G59" si="18">F59*12</f>
        <v>5520</v>
      </c>
      <c r="H59" s="67">
        <f t="shared" ref="H59" si="19">(F59/12)</f>
        <v>38.333333333333336</v>
      </c>
      <c r="I59" s="67">
        <f t="shared" si="6"/>
        <v>38.333333333333336</v>
      </c>
      <c r="J59" s="67">
        <v>0</v>
      </c>
      <c r="K59" s="67">
        <v>0</v>
      </c>
      <c r="L59" s="33">
        <f t="shared" si="2"/>
        <v>51.111111111111114</v>
      </c>
    </row>
    <row r="60" spans="1:12" s="17" customFormat="1" ht="25.5" customHeight="1" x14ac:dyDescent="0.25">
      <c r="A60" s="18">
        <v>59</v>
      </c>
      <c r="B60" s="61" t="s">
        <v>199</v>
      </c>
      <c r="C60" s="30" t="s">
        <v>83</v>
      </c>
      <c r="D60" s="31" t="s">
        <v>110</v>
      </c>
      <c r="E60" s="31" t="s">
        <v>65</v>
      </c>
      <c r="F60" s="32">
        <v>460</v>
      </c>
      <c r="G60" s="67">
        <f t="shared" si="13"/>
        <v>5520</v>
      </c>
      <c r="H60" s="67">
        <f t="shared" si="15"/>
        <v>38.333333333333336</v>
      </c>
      <c r="I60" s="67">
        <f t="shared" si="6"/>
        <v>38.333333333333336</v>
      </c>
      <c r="J60" s="67">
        <v>0</v>
      </c>
      <c r="K60" s="67">
        <v>0</v>
      </c>
      <c r="L60" s="33">
        <f t="shared" si="2"/>
        <v>51.111111111111114</v>
      </c>
    </row>
    <row r="61" spans="1:12" s="17" customFormat="1" ht="25.5" customHeight="1" x14ac:dyDescent="0.25">
      <c r="A61" s="18">
        <v>60</v>
      </c>
      <c r="B61" s="30" t="s">
        <v>195</v>
      </c>
      <c r="C61" s="30" t="s">
        <v>83</v>
      </c>
      <c r="D61" s="31" t="s">
        <v>110</v>
      </c>
      <c r="E61" s="31" t="s">
        <v>102</v>
      </c>
      <c r="F61" s="41">
        <v>1086</v>
      </c>
      <c r="G61" s="67">
        <f t="shared" si="13"/>
        <v>13032</v>
      </c>
      <c r="H61" s="67">
        <f t="shared" si="15"/>
        <v>90.5</v>
      </c>
      <c r="I61" s="67">
        <f t="shared" si="5"/>
        <v>38.333333333333336</v>
      </c>
      <c r="J61" s="67">
        <v>0</v>
      </c>
      <c r="K61" s="67">
        <v>0</v>
      </c>
      <c r="L61" s="33">
        <f t="shared" si="2"/>
        <v>85.8888888888889</v>
      </c>
    </row>
    <row r="62" spans="1:12" s="17" customFormat="1" ht="25.5" customHeight="1" x14ac:dyDescent="0.25">
      <c r="A62" s="18">
        <v>61</v>
      </c>
      <c r="B62" s="44" t="s">
        <v>196</v>
      </c>
      <c r="C62" s="30" t="s">
        <v>55</v>
      </c>
      <c r="D62" s="31" t="s">
        <v>110</v>
      </c>
      <c r="E62" s="31" t="s">
        <v>102</v>
      </c>
      <c r="F62" s="32">
        <v>1086</v>
      </c>
      <c r="G62" s="67">
        <f t="shared" si="13"/>
        <v>13032</v>
      </c>
      <c r="H62" s="67">
        <f t="shared" si="15"/>
        <v>90.5</v>
      </c>
      <c r="I62" s="67">
        <f>(460/360)*30</f>
        <v>38.333333333333329</v>
      </c>
      <c r="J62" s="67">
        <v>0</v>
      </c>
      <c r="K62" s="67">
        <v>0</v>
      </c>
      <c r="L62" s="33">
        <f t="shared" si="2"/>
        <v>85.888888888888872</v>
      </c>
    </row>
    <row r="63" spans="1:12" s="17" customFormat="1" ht="25.5" customHeight="1" x14ac:dyDescent="0.25">
      <c r="A63" s="18">
        <v>62</v>
      </c>
      <c r="B63" s="50" t="s">
        <v>126</v>
      </c>
      <c r="C63" s="30" t="s">
        <v>55</v>
      </c>
      <c r="D63" s="31" t="s">
        <v>110</v>
      </c>
      <c r="E63" s="31" t="s">
        <v>102</v>
      </c>
      <c r="F63" s="70">
        <v>1086</v>
      </c>
      <c r="G63" s="67">
        <f t="shared" si="13"/>
        <v>13032</v>
      </c>
      <c r="H63" s="67">
        <f t="shared" si="15"/>
        <v>90.5</v>
      </c>
      <c r="I63" s="67">
        <f t="shared" si="6"/>
        <v>38.333333333333336</v>
      </c>
      <c r="J63" s="67">
        <v>0</v>
      </c>
      <c r="K63" s="67">
        <v>0</v>
      </c>
      <c r="L63" s="33">
        <f t="shared" si="2"/>
        <v>85.8888888888889</v>
      </c>
    </row>
    <row r="64" spans="1:12" s="17" customFormat="1" ht="25.5" customHeight="1" x14ac:dyDescent="0.25">
      <c r="A64" s="18">
        <v>63</v>
      </c>
      <c r="B64" s="35" t="s">
        <v>117</v>
      </c>
      <c r="C64" s="30" t="s">
        <v>61</v>
      </c>
      <c r="D64" s="53" t="s">
        <v>74</v>
      </c>
      <c r="E64" s="31" t="s">
        <v>63</v>
      </c>
      <c r="F64" s="41">
        <v>515</v>
      </c>
      <c r="G64" s="67">
        <f t="shared" si="13"/>
        <v>6180</v>
      </c>
      <c r="H64" s="67">
        <f t="shared" si="15"/>
        <v>42.916666666666664</v>
      </c>
      <c r="I64" s="67">
        <f t="shared" si="6"/>
        <v>38.333333333333336</v>
      </c>
      <c r="J64" s="67">
        <v>0</v>
      </c>
      <c r="K64" s="67">
        <v>0</v>
      </c>
      <c r="L64" s="33">
        <f t="shared" si="2"/>
        <v>54.166666666666664</v>
      </c>
    </row>
    <row r="65" spans="1:12" s="17" customFormat="1" ht="25.5" customHeight="1" x14ac:dyDescent="0.25">
      <c r="A65" s="18">
        <v>64</v>
      </c>
      <c r="B65" s="35" t="s">
        <v>117</v>
      </c>
      <c r="C65" s="30" t="s">
        <v>61</v>
      </c>
      <c r="D65" s="53" t="s">
        <v>74</v>
      </c>
      <c r="E65" s="31" t="s">
        <v>63</v>
      </c>
      <c r="F65" s="41">
        <v>542.83000000000004</v>
      </c>
      <c r="G65" s="67">
        <f t="shared" si="13"/>
        <v>6513.9600000000009</v>
      </c>
      <c r="H65" s="67">
        <f t="shared" si="15"/>
        <v>45.235833333333339</v>
      </c>
      <c r="I65" s="67">
        <f t="shared" si="6"/>
        <v>38.333333333333336</v>
      </c>
      <c r="J65" s="67">
        <v>0</v>
      </c>
      <c r="K65" s="67">
        <v>0</v>
      </c>
      <c r="L65" s="33">
        <f t="shared" si="2"/>
        <v>55.712777777777781</v>
      </c>
    </row>
    <row r="66" spans="1:12" s="17" customFormat="1" ht="25.5" customHeight="1" x14ac:dyDescent="0.25">
      <c r="A66" s="18">
        <v>65</v>
      </c>
      <c r="B66" s="35" t="s">
        <v>117</v>
      </c>
      <c r="C66" s="30" t="s">
        <v>61</v>
      </c>
      <c r="D66" s="53" t="s">
        <v>74</v>
      </c>
      <c r="E66" s="31" t="s">
        <v>63</v>
      </c>
      <c r="F66" s="41">
        <v>515</v>
      </c>
      <c r="G66" s="67">
        <f t="shared" si="13"/>
        <v>6180</v>
      </c>
      <c r="H66" s="67">
        <f t="shared" si="15"/>
        <v>42.916666666666664</v>
      </c>
      <c r="I66" s="67">
        <f t="shared" si="14"/>
        <v>38.333333333333336</v>
      </c>
      <c r="J66" s="67">
        <v>0</v>
      </c>
      <c r="K66" s="67">
        <v>0</v>
      </c>
      <c r="L66" s="33">
        <f t="shared" si="2"/>
        <v>54.166666666666664</v>
      </c>
    </row>
    <row r="67" spans="1:12" s="17" customFormat="1" ht="25.5" customHeight="1" x14ac:dyDescent="0.25">
      <c r="A67" s="18">
        <v>66</v>
      </c>
      <c r="B67" s="35" t="s">
        <v>73</v>
      </c>
      <c r="C67" s="30" t="s">
        <v>61</v>
      </c>
      <c r="D67" s="53" t="s">
        <v>74</v>
      </c>
      <c r="E67" s="31" t="s">
        <v>63</v>
      </c>
      <c r="F67" s="43">
        <v>680</v>
      </c>
      <c r="G67" s="67">
        <f t="shared" si="13"/>
        <v>8160</v>
      </c>
      <c r="H67" s="67">
        <f t="shared" si="15"/>
        <v>56.666666666666664</v>
      </c>
      <c r="I67" s="67">
        <f>(460/12)*1</f>
        <v>38.333333333333336</v>
      </c>
      <c r="J67" s="67">
        <v>0</v>
      </c>
      <c r="K67" s="67">
        <v>0</v>
      </c>
      <c r="L67" s="33">
        <f t="shared" ref="L67:L130" si="20">(SUM(H67:K67)/12)*8</f>
        <v>63.333333333333336</v>
      </c>
    </row>
    <row r="68" spans="1:12" s="17" customFormat="1" ht="25.5" customHeight="1" x14ac:dyDescent="0.25">
      <c r="A68" s="18">
        <v>67</v>
      </c>
      <c r="B68" s="35" t="s">
        <v>81</v>
      </c>
      <c r="C68" s="30" t="s">
        <v>61</v>
      </c>
      <c r="D68" s="53" t="s">
        <v>74</v>
      </c>
      <c r="E68" s="31" t="s">
        <v>63</v>
      </c>
      <c r="F68" s="43">
        <v>515</v>
      </c>
      <c r="G68" s="67">
        <f t="shared" ref="G68:G97" si="21">F68*12</f>
        <v>6180</v>
      </c>
      <c r="H68" s="67">
        <f t="shared" si="15"/>
        <v>42.916666666666664</v>
      </c>
      <c r="I68" s="67">
        <f t="shared" si="3"/>
        <v>38.333333333333336</v>
      </c>
      <c r="J68" s="62">
        <v>86</v>
      </c>
      <c r="K68" s="67">
        <v>0</v>
      </c>
      <c r="L68" s="33">
        <f t="shared" si="20"/>
        <v>111.5</v>
      </c>
    </row>
    <row r="69" spans="1:12" s="17" customFormat="1" ht="25.5" customHeight="1" x14ac:dyDescent="0.25">
      <c r="A69" s="18">
        <v>68</v>
      </c>
      <c r="B69" s="35" t="s">
        <v>77</v>
      </c>
      <c r="C69" s="30" t="s">
        <v>61</v>
      </c>
      <c r="D69" s="53" t="s">
        <v>74</v>
      </c>
      <c r="E69" s="31" t="s">
        <v>63</v>
      </c>
      <c r="F69" s="41">
        <v>596</v>
      </c>
      <c r="G69" s="67">
        <f t="shared" si="21"/>
        <v>7152</v>
      </c>
      <c r="H69" s="67">
        <f t="shared" si="15"/>
        <v>49.666666666666664</v>
      </c>
      <c r="I69" s="67">
        <f t="shared" si="3"/>
        <v>38.333333333333336</v>
      </c>
      <c r="J69" s="62">
        <v>24.8</v>
      </c>
      <c r="K69" s="67">
        <v>0</v>
      </c>
      <c r="L69" s="33">
        <f t="shared" si="20"/>
        <v>75.2</v>
      </c>
    </row>
    <row r="70" spans="1:12" s="17" customFormat="1" ht="25.5" customHeight="1" x14ac:dyDescent="0.25">
      <c r="A70" s="18">
        <v>69</v>
      </c>
      <c r="B70" s="35" t="s">
        <v>91</v>
      </c>
      <c r="C70" s="30" t="s">
        <v>61</v>
      </c>
      <c r="D70" s="53" t="s">
        <v>74</v>
      </c>
      <c r="E70" s="31" t="s">
        <v>63</v>
      </c>
      <c r="F70" s="41">
        <v>529.91</v>
      </c>
      <c r="G70" s="67">
        <f t="shared" si="21"/>
        <v>6358.92</v>
      </c>
      <c r="H70" s="67">
        <f t="shared" si="15"/>
        <v>44.159166666666664</v>
      </c>
      <c r="I70" s="67">
        <f t="shared" si="3"/>
        <v>38.333333333333336</v>
      </c>
      <c r="J70" s="67">
        <v>0</v>
      </c>
      <c r="K70" s="67">
        <v>0</v>
      </c>
      <c r="L70" s="33">
        <f t="shared" si="20"/>
        <v>54.995000000000005</v>
      </c>
    </row>
    <row r="71" spans="1:12" s="17" customFormat="1" ht="25.5" customHeight="1" x14ac:dyDescent="0.25">
      <c r="A71" s="18">
        <v>70</v>
      </c>
      <c r="B71" s="35" t="s">
        <v>70</v>
      </c>
      <c r="C71" s="30" t="s">
        <v>61</v>
      </c>
      <c r="D71" s="53" t="s">
        <v>74</v>
      </c>
      <c r="E71" s="31" t="s">
        <v>63</v>
      </c>
      <c r="F71" s="41">
        <v>613.70000000000005</v>
      </c>
      <c r="G71" s="67">
        <f t="shared" si="21"/>
        <v>7364.4000000000005</v>
      </c>
      <c r="H71" s="67">
        <f t="shared" si="15"/>
        <v>51.141666666666673</v>
      </c>
      <c r="I71" s="67">
        <f t="shared" si="3"/>
        <v>38.333333333333336</v>
      </c>
      <c r="J71" s="67">
        <v>0</v>
      </c>
      <c r="K71" s="67">
        <v>0</v>
      </c>
      <c r="L71" s="33">
        <f t="shared" si="20"/>
        <v>59.650000000000006</v>
      </c>
    </row>
    <row r="72" spans="1:12" s="17" customFormat="1" ht="25.5" customHeight="1" x14ac:dyDescent="0.25">
      <c r="A72" s="18">
        <v>71</v>
      </c>
      <c r="B72" s="35" t="s">
        <v>70</v>
      </c>
      <c r="C72" s="30" t="s">
        <v>61</v>
      </c>
      <c r="D72" s="53" t="s">
        <v>74</v>
      </c>
      <c r="E72" s="31" t="s">
        <v>63</v>
      </c>
      <c r="F72" s="41">
        <v>593.97</v>
      </c>
      <c r="G72" s="67">
        <f t="shared" si="21"/>
        <v>7127.64</v>
      </c>
      <c r="H72" s="67">
        <f t="shared" si="15"/>
        <v>49.497500000000002</v>
      </c>
      <c r="I72" s="67">
        <f t="shared" si="3"/>
        <v>38.333333333333336</v>
      </c>
      <c r="J72" s="67">
        <v>0</v>
      </c>
      <c r="K72" s="67">
        <v>0</v>
      </c>
      <c r="L72" s="33">
        <f t="shared" si="20"/>
        <v>58.553888888888899</v>
      </c>
    </row>
    <row r="73" spans="1:12" s="17" customFormat="1" ht="25.5" customHeight="1" x14ac:dyDescent="0.25">
      <c r="A73" s="18">
        <v>72</v>
      </c>
      <c r="B73" s="35" t="s">
        <v>81</v>
      </c>
      <c r="C73" s="30" t="s">
        <v>61</v>
      </c>
      <c r="D73" s="53" t="s">
        <v>74</v>
      </c>
      <c r="E73" s="31" t="s">
        <v>63</v>
      </c>
      <c r="F73" s="41">
        <v>515</v>
      </c>
      <c r="G73" s="67">
        <f t="shared" si="21"/>
        <v>6180</v>
      </c>
      <c r="H73" s="67">
        <f t="shared" si="15"/>
        <v>42.916666666666664</v>
      </c>
      <c r="I73" s="67">
        <f>(460/12)*1</f>
        <v>38.333333333333336</v>
      </c>
      <c r="J73" s="67">
        <v>0</v>
      </c>
      <c r="K73" s="67">
        <v>0</v>
      </c>
      <c r="L73" s="33">
        <f t="shared" si="20"/>
        <v>54.166666666666664</v>
      </c>
    </row>
    <row r="74" spans="1:12" s="17" customFormat="1" ht="25.5" customHeight="1" x14ac:dyDescent="0.25">
      <c r="A74" s="18">
        <v>73</v>
      </c>
      <c r="B74" s="35" t="s">
        <v>81</v>
      </c>
      <c r="C74" s="30" t="s">
        <v>61</v>
      </c>
      <c r="D74" s="53" t="s">
        <v>74</v>
      </c>
      <c r="E74" s="31" t="s">
        <v>63</v>
      </c>
      <c r="F74" s="41">
        <v>515</v>
      </c>
      <c r="G74" s="67">
        <f t="shared" si="21"/>
        <v>6180</v>
      </c>
      <c r="H74" s="67">
        <f t="shared" si="15"/>
        <v>42.916666666666664</v>
      </c>
      <c r="I74" s="67">
        <f t="shared" si="9"/>
        <v>38.333333333333336</v>
      </c>
      <c r="J74" s="64">
        <v>103.2</v>
      </c>
      <c r="K74" s="67">
        <v>0</v>
      </c>
      <c r="L74" s="33">
        <f t="shared" si="20"/>
        <v>122.96666666666665</v>
      </c>
    </row>
    <row r="75" spans="1:12" s="17" customFormat="1" ht="25.5" customHeight="1" x14ac:dyDescent="0.25">
      <c r="A75" s="18">
        <v>74</v>
      </c>
      <c r="B75" s="35" t="s">
        <v>106</v>
      </c>
      <c r="C75" s="30" t="s">
        <v>61</v>
      </c>
      <c r="D75" s="53" t="s">
        <v>74</v>
      </c>
      <c r="E75" s="31" t="s">
        <v>63</v>
      </c>
      <c r="F75" s="41">
        <v>654.23</v>
      </c>
      <c r="G75" s="67">
        <f t="shared" si="21"/>
        <v>7850.76</v>
      </c>
      <c r="H75" s="67">
        <f t="shared" si="15"/>
        <v>54.519166666666671</v>
      </c>
      <c r="I75" s="67">
        <f t="shared" si="9"/>
        <v>38.333333333333336</v>
      </c>
      <c r="J75" s="67">
        <v>0</v>
      </c>
      <c r="K75" s="67">
        <v>0</v>
      </c>
      <c r="L75" s="33">
        <f t="shared" si="20"/>
        <v>61.901666666666671</v>
      </c>
    </row>
    <row r="76" spans="1:12" s="17" customFormat="1" ht="25.5" customHeight="1" x14ac:dyDescent="0.25">
      <c r="A76" s="18">
        <v>75</v>
      </c>
      <c r="B76" s="44" t="s">
        <v>70</v>
      </c>
      <c r="C76" s="30" t="s">
        <v>61</v>
      </c>
      <c r="D76" s="53" t="s">
        <v>74</v>
      </c>
      <c r="E76" s="31" t="s">
        <v>63</v>
      </c>
      <c r="F76" s="71">
        <v>490</v>
      </c>
      <c r="G76" s="67">
        <f t="shared" si="21"/>
        <v>5880</v>
      </c>
      <c r="H76" s="67">
        <f t="shared" si="15"/>
        <v>40.833333333333336</v>
      </c>
      <c r="I76" s="67">
        <f>(460/360)*30</f>
        <v>38.333333333333329</v>
      </c>
      <c r="J76" s="67">
        <v>0</v>
      </c>
      <c r="K76" s="67">
        <v>0</v>
      </c>
      <c r="L76" s="33">
        <f t="shared" si="20"/>
        <v>52.777777777777771</v>
      </c>
    </row>
    <row r="77" spans="1:12" s="17" customFormat="1" ht="25.5" customHeight="1" x14ac:dyDescent="0.25">
      <c r="A77" s="18">
        <v>76</v>
      </c>
      <c r="B77" s="35" t="s">
        <v>77</v>
      </c>
      <c r="C77" s="30" t="s">
        <v>61</v>
      </c>
      <c r="D77" s="53" t="s">
        <v>74</v>
      </c>
      <c r="E77" s="31" t="s">
        <v>63</v>
      </c>
      <c r="F77" s="41">
        <v>515</v>
      </c>
      <c r="G77" s="67">
        <f t="shared" si="21"/>
        <v>6180</v>
      </c>
      <c r="H77" s="67">
        <f t="shared" si="15"/>
        <v>42.916666666666664</v>
      </c>
      <c r="I77" s="67">
        <f t="shared" si="6"/>
        <v>38.333333333333336</v>
      </c>
      <c r="J77" s="62">
        <v>52.1</v>
      </c>
      <c r="K77" s="67">
        <v>0</v>
      </c>
      <c r="L77" s="33">
        <f t="shared" si="20"/>
        <v>88.899999999999991</v>
      </c>
    </row>
    <row r="78" spans="1:12" s="17" customFormat="1" ht="25.5" customHeight="1" x14ac:dyDescent="0.25">
      <c r="A78" s="18">
        <v>77</v>
      </c>
      <c r="B78" s="35" t="s">
        <v>77</v>
      </c>
      <c r="C78" s="30" t="s">
        <v>61</v>
      </c>
      <c r="D78" s="53" t="s">
        <v>74</v>
      </c>
      <c r="E78" s="31" t="s">
        <v>63</v>
      </c>
      <c r="F78" s="41">
        <v>596</v>
      </c>
      <c r="G78" s="67">
        <f t="shared" si="21"/>
        <v>7152</v>
      </c>
      <c r="H78" s="67">
        <f t="shared" si="15"/>
        <v>49.666666666666664</v>
      </c>
      <c r="I78" s="67">
        <f t="shared" si="6"/>
        <v>38.333333333333336</v>
      </c>
      <c r="J78" s="62">
        <v>45</v>
      </c>
      <c r="K78" s="67">
        <v>0</v>
      </c>
      <c r="L78" s="33">
        <f t="shared" si="20"/>
        <v>88.666666666666671</v>
      </c>
    </row>
    <row r="79" spans="1:12" s="17" customFormat="1" ht="25.5" customHeight="1" x14ac:dyDescent="0.25">
      <c r="A79" s="18">
        <v>78</v>
      </c>
      <c r="B79" s="35" t="s">
        <v>77</v>
      </c>
      <c r="C79" s="30" t="s">
        <v>61</v>
      </c>
      <c r="D79" s="53" t="s">
        <v>74</v>
      </c>
      <c r="E79" s="31" t="s">
        <v>63</v>
      </c>
      <c r="F79" s="41">
        <v>596</v>
      </c>
      <c r="G79" s="67">
        <f t="shared" si="21"/>
        <v>7152</v>
      </c>
      <c r="H79" s="67">
        <f t="shared" si="15"/>
        <v>49.666666666666664</v>
      </c>
      <c r="I79" s="67">
        <f t="shared" si="6"/>
        <v>38.333333333333336</v>
      </c>
      <c r="J79" s="62">
        <v>56.07</v>
      </c>
      <c r="K79" s="67">
        <v>0</v>
      </c>
      <c r="L79" s="33">
        <f t="shared" si="20"/>
        <v>96.046666666666667</v>
      </c>
    </row>
    <row r="80" spans="1:12" s="17" customFormat="1" ht="25.5" customHeight="1" x14ac:dyDescent="0.25">
      <c r="A80" s="18">
        <v>79</v>
      </c>
      <c r="B80" s="35" t="s">
        <v>77</v>
      </c>
      <c r="C80" s="30" t="s">
        <v>61</v>
      </c>
      <c r="D80" s="53" t="s">
        <v>74</v>
      </c>
      <c r="E80" s="31" t="s">
        <v>63</v>
      </c>
      <c r="F80" s="41">
        <v>596</v>
      </c>
      <c r="G80" s="67">
        <f t="shared" si="21"/>
        <v>7152</v>
      </c>
      <c r="H80" s="67">
        <f t="shared" ref="H80:H111" si="22">(F80/12)</f>
        <v>49.666666666666664</v>
      </c>
      <c r="I80" s="67">
        <f t="shared" si="6"/>
        <v>38.333333333333336</v>
      </c>
      <c r="J80" s="62">
        <v>45.44</v>
      </c>
      <c r="K80" s="67">
        <v>0</v>
      </c>
      <c r="L80" s="33">
        <f t="shared" si="20"/>
        <v>88.96</v>
      </c>
    </row>
    <row r="81" spans="1:12" s="17" customFormat="1" ht="25.5" customHeight="1" x14ac:dyDescent="0.25">
      <c r="A81" s="18">
        <v>80</v>
      </c>
      <c r="B81" s="35" t="s">
        <v>116</v>
      </c>
      <c r="C81" s="30" t="s">
        <v>61</v>
      </c>
      <c r="D81" s="53" t="s">
        <v>74</v>
      </c>
      <c r="E81" s="31" t="s">
        <v>63</v>
      </c>
      <c r="F81" s="41">
        <v>680</v>
      </c>
      <c r="G81" s="67">
        <f t="shared" si="21"/>
        <v>8160</v>
      </c>
      <c r="H81" s="67">
        <f t="shared" si="22"/>
        <v>56.666666666666664</v>
      </c>
      <c r="I81" s="67">
        <f t="shared" si="6"/>
        <v>38.333333333333336</v>
      </c>
      <c r="J81" s="67">
        <v>0</v>
      </c>
      <c r="K81" s="67">
        <v>0</v>
      </c>
      <c r="L81" s="33">
        <f t="shared" si="20"/>
        <v>63.333333333333336</v>
      </c>
    </row>
    <row r="82" spans="1:12" s="17" customFormat="1" ht="25.5" customHeight="1" x14ac:dyDescent="0.25">
      <c r="A82" s="18">
        <v>81</v>
      </c>
      <c r="B82" s="35" t="s">
        <v>81</v>
      </c>
      <c r="C82" s="30" t="s">
        <v>61</v>
      </c>
      <c r="D82" s="53" t="s">
        <v>74</v>
      </c>
      <c r="E82" s="31" t="s">
        <v>63</v>
      </c>
      <c r="F82" s="41">
        <v>515</v>
      </c>
      <c r="G82" s="67">
        <f t="shared" si="21"/>
        <v>6180</v>
      </c>
      <c r="H82" s="67">
        <f t="shared" si="22"/>
        <v>42.916666666666664</v>
      </c>
      <c r="I82" s="67">
        <f t="shared" si="5"/>
        <v>38.333333333333336</v>
      </c>
      <c r="J82" s="67">
        <v>0</v>
      </c>
      <c r="K82" s="67">
        <v>0</v>
      </c>
      <c r="L82" s="33">
        <f t="shared" si="20"/>
        <v>54.166666666666664</v>
      </c>
    </row>
    <row r="83" spans="1:12" s="17" customFormat="1" ht="25.5" customHeight="1" x14ac:dyDescent="0.25">
      <c r="A83" s="18">
        <v>82</v>
      </c>
      <c r="B83" s="35" t="s">
        <v>81</v>
      </c>
      <c r="C83" s="30" t="s">
        <v>61</v>
      </c>
      <c r="D83" s="53" t="s">
        <v>74</v>
      </c>
      <c r="E83" s="31" t="s">
        <v>63</v>
      </c>
      <c r="F83" s="41">
        <v>515</v>
      </c>
      <c r="G83" s="67">
        <f t="shared" si="21"/>
        <v>6180</v>
      </c>
      <c r="H83" s="67">
        <f t="shared" si="22"/>
        <v>42.916666666666664</v>
      </c>
      <c r="I83" s="67">
        <f t="shared" si="5"/>
        <v>38.333333333333336</v>
      </c>
      <c r="J83" s="67">
        <v>0</v>
      </c>
      <c r="K83" s="67">
        <v>0</v>
      </c>
      <c r="L83" s="33">
        <f t="shared" si="20"/>
        <v>54.166666666666664</v>
      </c>
    </row>
    <row r="84" spans="1:12" s="17" customFormat="1" ht="25.5" customHeight="1" x14ac:dyDescent="0.25">
      <c r="A84" s="18">
        <v>83</v>
      </c>
      <c r="B84" s="35" t="s">
        <v>81</v>
      </c>
      <c r="C84" s="30" t="s">
        <v>61</v>
      </c>
      <c r="D84" s="53" t="s">
        <v>74</v>
      </c>
      <c r="E84" s="31" t="s">
        <v>63</v>
      </c>
      <c r="F84" s="41">
        <v>789.44</v>
      </c>
      <c r="G84" s="67">
        <f t="shared" si="21"/>
        <v>9473.2800000000007</v>
      </c>
      <c r="H84" s="67">
        <f t="shared" si="22"/>
        <v>65.786666666666676</v>
      </c>
      <c r="I84" s="67">
        <f t="shared" si="5"/>
        <v>38.333333333333336</v>
      </c>
      <c r="J84" s="67">
        <v>0</v>
      </c>
      <c r="K84" s="67">
        <v>0</v>
      </c>
      <c r="L84" s="33">
        <f t="shared" si="20"/>
        <v>69.413333333333341</v>
      </c>
    </row>
    <row r="85" spans="1:12" s="17" customFormat="1" ht="25.5" customHeight="1" x14ac:dyDescent="0.25">
      <c r="A85" s="18">
        <v>84</v>
      </c>
      <c r="B85" s="35" t="s">
        <v>131</v>
      </c>
      <c r="C85" s="30" t="s">
        <v>61</v>
      </c>
      <c r="D85" s="53" t="s">
        <v>74</v>
      </c>
      <c r="E85" s="31" t="s">
        <v>63</v>
      </c>
      <c r="F85" s="41">
        <v>550.71</v>
      </c>
      <c r="G85" s="67">
        <f t="shared" si="21"/>
        <v>6608.52</v>
      </c>
      <c r="H85" s="67">
        <f t="shared" si="22"/>
        <v>45.892500000000005</v>
      </c>
      <c r="I85" s="67">
        <f t="shared" si="5"/>
        <v>38.333333333333336</v>
      </c>
      <c r="J85" s="67">
        <v>0</v>
      </c>
      <c r="K85" s="67">
        <v>0</v>
      </c>
      <c r="L85" s="33">
        <f t="shared" si="20"/>
        <v>56.150555555555563</v>
      </c>
    </row>
    <row r="86" spans="1:12" s="17" customFormat="1" ht="25.5" customHeight="1" x14ac:dyDescent="0.25">
      <c r="A86" s="18">
        <v>85</v>
      </c>
      <c r="B86" s="35" t="s">
        <v>81</v>
      </c>
      <c r="C86" s="30" t="s">
        <v>61</v>
      </c>
      <c r="D86" s="53" t="s">
        <v>74</v>
      </c>
      <c r="E86" s="31" t="s">
        <v>63</v>
      </c>
      <c r="F86" s="41">
        <v>515</v>
      </c>
      <c r="G86" s="67">
        <f t="shared" si="21"/>
        <v>6180</v>
      </c>
      <c r="H86" s="67">
        <f t="shared" si="22"/>
        <v>42.916666666666664</v>
      </c>
      <c r="I86" s="67">
        <f t="shared" si="5"/>
        <v>38.333333333333336</v>
      </c>
      <c r="J86" s="62">
        <v>86</v>
      </c>
      <c r="K86" s="67">
        <v>0</v>
      </c>
      <c r="L86" s="33">
        <f t="shared" si="20"/>
        <v>111.5</v>
      </c>
    </row>
    <row r="87" spans="1:12" s="17" customFormat="1" ht="25.5" customHeight="1" x14ac:dyDescent="0.25">
      <c r="A87" s="18">
        <v>86</v>
      </c>
      <c r="B87" s="35" t="s">
        <v>81</v>
      </c>
      <c r="C87" s="30" t="s">
        <v>61</v>
      </c>
      <c r="D87" s="53" t="s">
        <v>74</v>
      </c>
      <c r="E87" s="31" t="s">
        <v>63</v>
      </c>
      <c r="F87" s="41">
        <v>515</v>
      </c>
      <c r="G87" s="67">
        <f t="shared" si="21"/>
        <v>6180</v>
      </c>
      <c r="H87" s="67">
        <f t="shared" si="22"/>
        <v>42.916666666666664</v>
      </c>
      <c r="I87" s="67">
        <f>(460/12)*1</f>
        <v>38.333333333333336</v>
      </c>
      <c r="J87" s="67">
        <v>0</v>
      </c>
      <c r="K87" s="67">
        <v>0</v>
      </c>
      <c r="L87" s="33">
        <f t="shared" si="20"/>
        <v>54.166666666666664</v>
      </c>
    </row>
    <row r="88" spans="1:12" s="17" customFormat="1" ht="25.5" customHeight="1" x14ac:dyDescent="0.25">
      <c r="A88" s="18">
        <v>87</v>
      </c>
      <c r="B88" s="35" t="s">
        <v>77</v>
      </c>
      <c r="C88" s="30" t="s">
        <v>61</v>
      </c>
      <c r="D88" s="53" t="s">
        <v>74</v>
      </c>
      <c r="E88" s="31" t="s">
        <v>63</v>
      </c>
      <c r="F88" s="41">
        <v>607.97</v>
      </c>
      <c r="G88" s="67">
        <f t="shared" si="21"/>
        <v>7295.64</v>
      </c>
      <c r="H88" s="67">
        <f t="shared" si="22"/>
        <v>50.664166666666667</v>
      </c>
      <c r="I88" s="67">
        <f t="shared" si="7"/>
        <v>38.333333333333336</v>
      </c>
      <c r="J88" s="62">
        <v>37.92</v>
      </c>
      <c r="K88" s="67">
        <v>0</v>
      </c>
      <c r="L88" s="33">
        <f t="shared" si="20"/>
        <v>84.611666666666665</v>
      </c>
    </row>
    <row r="89" spans="1:12" s="17" customFormat="1" ht="25.5" customHeight="1" x14ac:dyDescent="0.25">
      <c r="A89" s="18">
        <v>88</v>
      </c>
      <c r="B89" s="35" t="s">
        <v>77</v>
      </c>
      <c r="C89" s="30" t="s">
        <v>61</v>
      </c>
      <c r="D89" s="53" t="s">
        <v>74</v>
      </c>
      <c r="E89" s="31" t="s">
        <v>63</v>
      </c>
      <c r="F89" s="41">
        <v>596</v>
      </c>
      <c r="G89" s="67">
        <f t="shared" si="21"/>
        <v>7152</v>
      </c>
      <c r="H89" s="67">
        <f t="shared" si="22"/>
        <v>49.666666666666664</v>
      </c>
      <c r="I89" s="67">
        <f t="shared" si="7"/>
        <v>38.333333333333336</v>
      </c>
      <c r="J89" s="62">
        <v>54.11</v>
      </c>
      <c r="K89" s="67">
        <v>0</v>
      </c>
      <c r="L89" s="33">
        <f t="shared" si="20"/>
        <v>94.740000000000009</v>
      </c>
    </row>
    <row r="90" spans="1:12" s="17" customFormat="1" ht="25.5" customHeight="1" x14ac:dyDescent="0.25">
      <c r="A90" s="18">
        <v>89</v>
      </c>
      <c r="B90" s="35" t="s">
        <v>77</v>
      </c>
      <c r="C90" s="30" t="s">
        <v>61</v>
      </c>
      <c r="D90" s="53" t="s">
        <v>74</v>
      </c>
      <c r="E90" s="31" t="s">
        <v>63</v>
      </c>
      <c r="F90" s="41">
        <v>515</v>
      </c>
      <c r="G90" s="67">
        <f t="shared" si="21"/>
        <v>6180</v>
      </c>
      <c r="H90" s="67">
        <f t="shared" si="22"/>
        <v>42.916666666666664</v>
      </c>
      <c r="I90" s="67">
        <f t="shared" si="7"/>
        <v>38.333333333333336</v>
      </c>
      <c r="J90" s="62">
        <v>42.74</v>
      </c>
      <c r="K90" s="67">
        <v>0</v>
      </c>
      <c r="L90" s="33">
        <f t="shared" si="20"/>
        <v>82.660000000000011</v>
      </c>
    </row>
    <row r="91" spans="1:12" s="17" customFormat="1" ht="25.5" customHeight="1" x14ac:dyDescent="0.25">
      <c r="A91" s="18">
        <v>90</v>
      </c>
      <c r="B91" s="35" t="s">
        <v>81</v>
      </c>
      <c r="C91" s="30" t="s">
        <v>61</v>
      </c>
      <c r="D91" s="53" t="s">
        <v>74</v>
      </c>
      <c r="E91" s="31" t="s">
        <v>63</v>
      </c>
      <c r="F91" s="41">
        <v>515</v>
      </c>
      <c r="G91" s="67">
        <f t="shared" si="21"/>
        <v>6180</v>
      </c>
      <c r="H91" s="67">
        <f t="shared" si="22"/>
        <v>42.916666666666664</v>
      </c>
      <c r="I91" s="67">
        <f t="shared" si="7"/>
        <v>38.333333333333336</v>
      </c>
      <c r="J91" s="67">
        <v>0</v>
      </c>
      <c r="K91" s="67">
        <v>0</v>
      </c>
      <c r="L91" s="33">
        <f t="shared" si="20"/>
        <v>54.166666666666664</v>
      </c>
    </row>
    <row r="92" spans="1:12" s="17" customFormat="1" ht="25.5" customHeight="1" x14ac:dyDescent="0.25">
      <c r="A92" s="18">
        <v>91</v>
      </c>
      <c r="B92" s="35" t="s">
        <v>146</v>
      </c>
      <c r="C92" s="30" t="s">
        <v>61</v>
      </c>
      <c r="D92" s="53" t="s">
        <v>74</v>
      </c>
      <c r="E92" s="31" t="s">
        <v>63</v>
      </c>
      <c r="F92" s="41">
        <v>532.15</v>
      </c>
      <c r="G92" s="67">
        <f t="shared" si="21"/>
        <v>6385.7999999999993</v>
      </c>
      <c r="H92" s="67">
        <f t="shared" si="22"/>
        <v>44.345833333333331</v>
      </c>
      <c r="I92" s="67">
        <f t="shared" si="7"/>
        <v>38.333333333333336</v>
      </c>
      <c r="J92" s="62">
        <v>88.8</v>
      </c>
      <c r="K92" s="67">
        <v>0</v>
      </c>
      <c r="L92" s="33">
        <f t="shared" si="20"/>
        <v>114.31944444444446</v>
      </c>
    </row>
    <row r="93" spans="1:12" s="17" customFormat="1" ht="25.5" customHeight="1" x14ac:dyDescent="0.25">
      <c r="A93" s="18">
        <v>92</v>
      </c>
      <c r="B93" s="35" t="s">
        <v>146</v>
      </c>
      <c r="C93" s="30" t="s">
        <v>61</v>
      </c>
      <c r="D93" s="53" t="s">
        <v>74</v>
      </c>
      <c r="E93" s="31" t="s">
        <v>63</v>
      </c>
      <c r="F93" s="41">
        <v>515</v>
      </c>
      <c r="G93" s="67">
        <f t="shared" si="21"/>
        <v>6180</v>
      </c>
      <c r="H93" s="67">
        <f t="shared" si="22"/>
        <v>42.916666666666664</v>
      </c>
      <c r="I93" s="67">
        <f t="shared" si="7"/>
        <v>38.333333333333336</v>
      </c>
      <c r="J93" s="67">
        <v>0</v>
      </c>
      <c r="K93" s="67">
        <v>0</v>
      </c>
      <c r="L93" s="33">
        <f t="shared" si="20"/>
        <v>54.166666666666664</v>
      </c>
    </row>
    <row r="94" spans="1:12" s="17" customFormat="1" ht="25.5" customHeight="1" x14ac:dyDescent="0.25">
      <c r="A94" s="18">
        <v>93</v>
      </c>
      <c r="B94" s="35" t="s">
        <v>81</v>
      </c>
      <c r="C94" s="30" t="s">
        <v>61</v>
      </c>
      <c r="D94" s="53" t="s">
        <v>74</v>
      </c>
      <c r="E94" s="31" t="s">
        <v>63</v>
      </c>
      <c r="F94" s="41">
        <v>596.21</v>
      </c>
      <c r="G94" s="67">
        <f t="shared" si="21"/>
        <v>7154.52</v>
      </c>
      <c r="H94" s="67">
        <f t="shared" si="22"/>
        <v>49.68416666666667</v>
      </c>
      <c r="I94" s="67">
        <f t="shared" si="11"/>
        <v>38.333333333333336</v>
      </c>
      <c r="J94" s="67">
        <v>0</v>
      </c>
      <c r="K94" s="67">
        <v>0</v>
      </c>
      <c r="L94" s="33">
        <f t="shared" si="20"/>
        <v>58.678333333333342</v>
      </c>
    </row>
    <row r="95" spans="1:12" s="17" customFormat="1" ht="25.5" customHeight="1" x14ac:dyDescent="0.25">
      <c r="A95" s="18">
        <v>94</v>
      </c>
      <c r="B95" s="35" t="s">
        <v>77</v>
      </c>
      <c r="C95" s="30" t="s">
        <v>61</v>
      </c>
      <c r="D95" s="53" t="s">
        <v>74</v>
      </c>
      <c r="E95" s="31" t="s">
        <v>63</v>
      </c>
      <c r="F95" s="41">
        <v>596</v>
      </c>
      <c r="G95" s="67">
        <f t="shared" si="21"/>
        <v>7152</v>
      </c>
      <c r="H95" s="67">
        <f t="shared" si="22"/>
        <v>49.666666666666664</v>
      </c>
      <c r="I95" s="67">
        <f t="shared" si="11"/>
        <v>38.333333333333336</v>
      </c>
      <c r="J95" s="62">
        <v>67.599999999999994</v>
      </c>
      <c r="K95" s="67">
        <v>0</v>
      </c>
      <c r="L95" s="33">
        <f t="shared" si="20"/>
        <v>103.73333333333333</v>
      </c>
    </row>
    <row r="96" spans="1:12" s="17" customFormat="1" ht="25.5" customHeight="1" x14ac:dyDescent="0.25">
      <c r="A96" s="18">
        <v>95</v>
      </c>
      <c r="B96" s="35" t="s">
        <v>81</v>
      </c>
      <c r="C96" s="30" t="s">
        <v>61</v>
      </c>
      <c r="D96" s="53" t="s">
        <v>74</v>
      </c>
      <c r="E96" s="31" t="s">
        <v>63</v>
      </c>
      <c r="F96" s="41">
        <v>515</v>
      </c>
      <c r="G96" s="67">
        <f t="shared" si="21"/>
        <v>6180</v>
      </c>
      <c r="H96" s="67">
        <f t="shared" si="22"/>
        <v>42.916666666666664</v>
      </c>
      <c r="I96" s="67">
        <f t="shared" si="8"/>
        <v>38.333333333333336</v>
      </c>
      <c r="J96" s="62">
        <v>0</v>
      </c>
      <c r="K96" s="67">
        <v>0</v>
      </c>
      <c r="L96" s="33">
        <f t="shared" si="20"/>
        <v>54.166666666666664</v>
      </c>
    </row>
    <row r="97" spans="1:12" s="17" customFormat="1" ht="25.5" customHeight="1" x14ac:dyDescent="0.25">
      <c r="A97" s="18">
        <v>96</v>
      </c>
      <c r="B97" s="35" t="s">
        <v>81</v>
      </c>
      <c r="C97" s="30" t="s">
        <v>61</v>
      </c>
      <c r="D97" s="53" t="s">
        <v>74</v>
      </c>
      <c r="E97" s="31" t="s">
        <v>63</v>
      </c>
      <c r="F97" s="41">
        <v>515</v>
      </c>
      <c r="G97" s="67">
        <f t="shared" si="21"/>
        <v>6180</v>
      </c>
      <c r="H97" s="67">
        <f t="shared" si="22"/>
        <v>42.916666666666664</v>
      </c>
      <c r="I97" s="67">
        <f t="shared" si="14"/>
        <v>38.333333333333336</v>
      </c>
      <c r="J97" s="63">
        <v>64.5</v>
      </c>
      <c r="K97" s="67">
        <v>0</v>
      </c>
      <c r="L97" s="33">
        <f t="shared" si="20"/>
        <v>97.166666666666671</v>
      </c>
    </row>
    <row r="98" spans="1:12" s="17" customFormat="1" ht="25.5" customHeight="1" x14ac:dyDescent="0.25">
      <c r="A98" s="18">
        <v>97</v>
      </c>
      <c r="B98" s="35" t="s">
        <v>152</v>
      </c>
      <c r="C98" s="30" t="s">
        <v>61</v>
      </c>
      <c r="D98" s="53" t="s">
        <v>74</v>
      </c>
      <c r="E98" s="31" t="s">
        <v>63</v>
      </c>
      <c r="F98" s="41">
        <v>515</v>
      </c>
      <c r="G98" s="67">
        <f t="shared" ref="G98:G102" si="23">F98*12</f>
        <v>6180</v>
      </c>
      <c r="H98" s="67">
        <f t="shared" si="22"/>
        <v>42.916666666666664</v>
      </c>
      <c r="I98" s="67">
        <f t="shared" si="14"/>
        <v>38.333333333333336</v>
      </c>
      <c r="J98" s="63">
        <v>25.92</v>
      </c>
      <c r="K98" s="67">
        <v>0</v>
      </c>
      <c r="L98" s="33">
        <f t="shared" si="20"/>
        <v>71.446666666666673</v>
      </c>
    </row>
    <row r="99" spans="1:12" s="17" customFormat="1" ht="25.5" customHeight="1" x14ac:dyDescent="0.25">
      <c r="A99" s="18">
        <v>98</v>
      </c>
      <c r="B99" s="35" t="s">
        <v>91</v>
      </c>
      <c r="C99" s="30" t="s">
        <v>61</v>
      </c>
      <c r="D99" s="53" t="s">
        <v>74</v>
      </c>
      <c r="E99" s="31" t="s">
        <v>63</v>
      </c>
      <c r="F99" s="41">
        <v>529.91</v>
      </c>
      <c r="G99" s="67">
        <f t="shared" si="23"/>
        <v>6358.92</v>
      </c>
      <c r="H99" s="67">
        <f t="shared" si="22"/>
        <v>44.159166666666664</v>
      </c>
      <c r="I99" s="67">
        <f t="shared" si="14"/>
        <v>38.333333333333336</v>
      </c>
      <c r="J99" s="67">
        <v>0</v>
      </c>
      <c r="K99" s="67">
        <v>0</v>
      </c>
      <c r="L99" s="33">
        <f t="shared" si="20"/>
        <v>54.995000000000005</v>
      </c>
    </row>
    <row r="100" spans="1:12" s="17" customFormat="1" ht="25.5" customHeight="1" x14ac:dyDescent="0.25">
      <c r="A100" s="18">
        <v>99</v>
      </c>
      <c r="B100" s="37" t="s">
        <v>155</v>
      </c>
      <c r="C100" s="30" t="s">
        <v>61</v>
      </c>
      <c r="D100" s="53" t="s">
        <v>74</v>
      </c>
      <c r="E100" s="31" t="s">
        <v>63</v>
      </c>
      <c r="F100" s="41">
        <v>515</v>
      </c>
      <c r="G100" s="67">
        <f t="shared" si="23"/>
        <v>6180</v>
      </c>
      <c r="H100" s="67">
        <f t="shared" si="22"/>
        <v>42.916666666666664</v>
      </c>
      <c r="I100" s="67">
        <f t="shared" si="14"/>
        <v>38.333333333333336</v>
      </c>
      <c r="J100" s="67">
        <v>0</v>
      </c>
      <c r="K100" s="67">
        <v>0</v>
      </c>
      <c r="L100" s="33">
        <f t="shared" si="20"/>
        <v>54.166666666666664</v>
      </c>
    </row>
    <row r="101" spans="1:12" s="17" customFormat="1" ht="25.5" customHeight="1" x14ac:dyDescent="0.25">
      <c r="A101" s="18">
        <v>100</v>
      </c>
      <c r="B101" s="35" t="s">
        <v>70</v>
      </c>
      <c r="C101" s="30" t="s">
        <v>61</v>
      </c>
      <c r="D101" s="53" t="s">
        <v>74</v>
      </c>
      <c r="E101" s="31" t="s">
        <v>63</v>
      </c>
      <c r="F101" s="41">
        <v>596.21</v>
      </c>
      <c r="G101" s="67">
        <f t="shared" si="23"/>
        <v>7154.52</v>
      </c>
      <c r="H101" s="67">
        <f t="shared" si="22"/>
        <v>49.68416666666667</v>
      </c>
      <c r="I101" s="67">
        <f>(460/12)*1</f>
        <v>38.333333333333336</v>
      </c>
      <c r="J101" s="67">
        <v>0</v>
      </c>
      <c r="K101" s="67">
        <v>0</v>
      </c>
      <c r="L101" s="33">
        <f t="shared" si="20"/>
        <v>58.678333333333342</v>
      </c>
    </row>
    <row r="102" spans="1:12" s="17" customFormat="1" ht="25.5" customHeight="1" x14ac:dyDescent="0.25">
      <c r="A102" s="18">
        <v>101</v>
      </c>
      <c r="B102" s="35" t="s">
        <v>104</v>
      </c>
      <c r="C102" s="30" t="s">
        <v>61</v>
      </c>
      <c r="D102" s="31" t="s">
        <v>62</v>
      </c>
      <c r="E102" s="31" t="s">
        <v>63</v>
      </c>
      <c r="F102" s="41">
        <v>651.99</v>
      </c>
      <c r="G102" s="67">
        <f t="shared" si="23"/>
        <v>7823.88</v>
      </c>
      <c r="H102" s="67">
        <f t="shared" si="22"/>
        <v>54.332500000000003</v>
      </c>
      <c r="I102" s="67">
        <f t="shared" si="9"/>
        <v>38.333333333333336</v>
      </c>
      <c r="J102" s="67">
        <v>0</v>
      </c>
      <c r="K102" s="67">
        <v>0</v>
      </c>
      <c r="L102" s="33">
        <f t="shared" si="20"/>
        <v>61.777222222222228</v>
      </c>
    </row>
    <row r="103" spans="1:12" s="17" customFormat="1" ht="25.5" customHeight="1" x14ac:dyDescent="0.25">
      <c r="A103" s="18">
        <v>102</v>
      </c>
      <c r="B103" s="52" t="s">
        <v>60</v>
      </c>
      <c r="C103" s="30" t="s">
        <v>61</v>
      </c>
      <c r="D103" s="31" t="s">
        <v>62</v>
      </c>
      <c r="E103" s="31" t="s">
        <v>63</v>
      </c>
      <c r="F103" s="41">
        <v>578</v>
      </c>
      <c r="G103" s="67">
        <f t="shared" ref="G103:G152" si="24">F103*12</f>
        <v>6936</v>
      </c>
      <c r="H103" s="67">
        <f t="shared" si="22"/>
        <v>48.166666666666664</v>
      </c>
      <c r="I103" s="67">
        <f t="shared" si="10"/>
        <v>38.333333333333336</v>
      </c>
      <c r="J103" s="62">
        <v>144.6</v>
      </c>
      <c r="K103" s="67">
        <v>0</v>
      </c>
      <c r="L103" s="33">
        <f t="shared" si="20"/>
        <v>154.06666666666666</v>
      </c>
    </row>
    <row r="104" spans="1:12" s="17" customFormat="1" ht="25.5" customHeight="1" x14ac:dyDescent="0.25">
      <c r="A104" s="18">
        <v>103</v>
      </c>
      <c r="B104" s="54" t="s">
        <v>88</v>
      </c>
      <c r="C104" s="30" t="s">
        <v>170</v>
      </c>
      <c r="D104" s="31" t="s">
        <v>62</v>
      </c>
      <c r="E104" s="31" t="s">
        <v>63</v>
      </c>
      <c r="F104" s="41">
        <v>490</v>
      </c>
      <c r="G104" s="67">
        <f>F104*12</f>
        <v>5880</v>
      </c>
      <c r="H104" s="67">
        <f>(F104/12)</f>
        <v>40.833333333333336</v>
      </c>
      <c r="I104" s="67">
        <f t="shared" si="10"/>
        <v>38.333333333333336</v>
      </c>
      <c r="J104" s="62">
        <v>0</v>
      </c>
      <c r="K104" s="67">
        <v>0</v>
      </c>
      <c r="L104" s="33">
        <f t="shared" si="20"/>
        <v>52.777777777777779</v>
      </c>
    </row>
    <row r="105" spans="1:12" s="17" customFormat="1" ht="25.5" customHeight="1" x14ac:dyDescent="0.25">
      <c r="A105" s="18">
        <v>104</v>
      </c>
      <c r="B105" s="35" t="s">
        <v>66</v>
      </c>
      <c r="C105" s="30" t="s">
        <v>61</v>
      </c>
      <c r="D105" s="31" t="s">
        <v>62</v>
      </c>
      <c r="E105" s="31" t="s">
        <v>63</v>
      </c>
      <c r="F105" s="41">
        <f>548.51+29.49</f>
        <v>578</v>
      </c>
      <c r="G105" s="67">
        <f t="shared" ref="G105:G140" si="25">F105*12</f>
        <v>6936</v>
      </c>
      <c r="H105" s="67">
        <f t="shared" si="22"/>
        <v>48.166666666666664</v>
      </c>
      <c r="I105" s="67">
        <f t="shared" si="10"/>
        <v>38.333333333333336</v>
      </c>
      <c r="J105" s="62">
        <v>130.93</v>
      </c>
      <c r="K105" s="67">
        <v>0</v>
      </c>
      <c r="L105" s="33">
        <f t="shared" si="20"/>
        <v>144.95333333333335</v>
      </c>
    </row>
    <row r="106" spans="1:12" s="17" customFormat="1" ht="25.5" customHeight="1" x14ac:dyDescent="0.25">
      <c r="A106" s="18">
        <v>105</v>
      </c>
      <c r="B106" s="54" t="s">
        <v>66</v>
      </c>
      <c r="C106" s="30" t="s">
        <v>170</v>
      </c>
      <c r="D106" s="31" t="s">
        <v>62</v>
      </c>
      <c r="E106" s="31" t="s">
        <v>63</v>
      </c>
      <c r="F106" s="41">
        <v>490</v>
      </c>
      <c r="G106" s="67">
        <f>F106*12</f>
        <v>5880</v>
      </c>
      <c r="H106" s="67">
        <f>(F106/12)</f>
        <v>40.833333333333336</v>
      </c>
      <c r="I106" s="67">
        <f t="shared" si="10"/>
        <v>38.333333333333336</v>
      </c>
      <c r="J106" s="62">
        <v>122.4</v>
      </c>
      <c r="K106" s="67">
        <v>0</v>
      </c>
      <c r="L106" s="33">
        <f t="shared" si="20"/>
        <v>134.37777777777777</v>
      </c>
    </row>
    <row r="107" spans="1:12" s="17" customFormat="1" ht="25.5" customHeight="1" x14ac:dyDescent="0.25">
      <c r="A107" s="18">
        <v>106</v>
      </c>
      <c r="B107" s="35" t="s">
        <v>70</v>
      </c>
      <c r="C107" s="30" t="s">
        <v>61</v>
      </c>
      <c r="D107" s="31" t="s">
        <v>62</v>
      </c>
      <c r="E107" s="31" t="s">
        <v>63</v>
      </c>
      <c r="F107" s="41">
        <f>554.3+6.7</f>
        <v>561</v>
      </c>
      <c r="G107" s="67">
        <f t="shared" si="25"/>
        <v>6732</v>
      </c>
      <c r="H107" s="67">
        <f t="shared" si="22"/>
        <v>46.75</v>
      </c>
      <c r="I107" s="67">
        <f t="shared" si="3"/>
        <v>38.333333333333336</v>
      </c>
      <c r="J107" s="62">
        <v>74.88</v>
      </c>
      <c r="K107" s="67">
        <v>0</v>
      </c>
      <c r="L107" s="33">
        <f t="shared" si="20"/>
        <v>106.64222222222223</v>
      </c>
    </row>
    <row r="108" spans="1:12" s="17" customFormat="1" ht="25.5" customHeight="1" x14ac:dyDescent="0.25">
      <c r="A108" s="18">
        <v>107</v>
      </c>
      <c r="B108" s="55" t="s">
        <v>84</v>
      </c>
      <c r="C108" s="30" t="s">
        <v>61</v>
      </c>
      <c r="D108" s="31" t="s">
        <v>62</v>
      </c>
      <c r="E108" s="31" t="s">
        <v>63</v>
      </c>
      <c r="F108" s="41">
        <v>769.11</v>
      </c>
      <c r="G108" s="67">
        <f t="shared" si="25"/>
        <v>9229.32</v>
      </c>
      <c r="H108" s="67">
        <f t="shared" si="22"/>
        <v>64.092500000000001</v>
      </c>
      <c r="I108" s="67">
        <f t="shared" si="3"/>
        <v>38.333333333333336</v>
      </c>
      <c r="J108" s="62">
        <v>48.8</v>
      </c>
      <c r="K108" s="67">
        <v>0</v>
      </c>
      <c r="L108" s="33">
        <f t="shared" si="20"/>
        <v>100.81722222222224</v>
      </c>
    </row>
    <row r="109" spans="1:12" s="17" customFormat="1" ht="25.5" customHeight="1" x14ac:dyDescent="0.25">
      <c r="A109" s="18">
        <v>108</v>
      </c>
      <c r="B109" s="56" t="s">
        <v>88</v>
      </c>
      <c r="C109" s="30" t="s">
        <v>61</v>
      </c>
      <c r="D109" s="31" t="s">
        <v>62</v>
      </c>
      <c r="E109" s="31" t="s">
        <v>63</v>
      </c>
      <c r="F109" s="41">
        <v>515</v>
      </c>
      <c r="G109" s="67">
        <f t="shared" si="25"/>
        <v>6180</v>
      </c>
      <c r="H109" s="67">
        <f t="shared" si="22"/>
        <v>42.916666666666664</v>
      </c>
      <c r="I109" s="67">
        <f t="shared" si="3"/>
        <v>38.333333333333336</v>
      </c>
      <c r="J109" s="62">
        <v>103.2</v>
      </c>
      <c r="K109" s="67">
        <v>0</v>
      </c>
      <c r="L109" s="33">
        <f t="shared" si="20"/>
        <v>122.96666666666665</v>
      </c>
    </row>
    <row r="110" spans="1:12" s="17" customFormat="1" ht="25.5" customHeight="1" x14ac:dyDescent="0.25">
      <c r="A110" s="18">
        <v>109</v>
      </c>
      <c r="B110" s="56" t="s">
        <v>84</v>
      </c>
      <c r="C110" s="30" t="s">
        <v>61</v>
      </c>
      <c r="D110" s="31" t="s">
        <v>62</v>
      </c>
      <c r="E110" s="31" t="s">
        <v>63</v>
      </c>
      <c r="F110" s="41">
        <v>708.09</v>
      </c>
      <c r="G110" s="67">
        <f t="shared" si="25"/>
        <v>8497.08</v>
      </c>
      <c r="H110" s="67">
        <f t="shared" si="22"/>
        <v>59.0075</v>
      </c>
      <c r="I110" s="67">
        <f t="shared" si="3"/>
        <v>38.333333333333336</v>
      </c>
      <c r="J110" s="62">
        <v>48.84</v>
      </c>
      <c r="K110" s="67">
        <v>0</v>
      </c>
      <c r="L110" s="33">
        <f t="shared" si="20"/>
        <v>97.453888888888898</v>
      </c>
    </row>
    <row r="111" spans="1:12" s="17" customFormat="1" ht="25.5" customHeight="1" x14ac:dyDescent="0.25">
      <c r="A111" s="18">
        <v>110</v>
      </c>
      <c r="B111" s="56" t="s">
        <v>84</v>
      </c>
      <c r="C111" s="30" t="s">
        <v>61</v>
      </c>
      <c r="D111" s="31" t="s">
        <v>62</v>
      </c>
      <c r="E111" s="31" t="s">
        <v>63</v>
      </c>
      <c r="F111" s="41">
        <v>738</v>
      </c>
      <c r="G111" s="67">
        <f t="shared" si="25"/>
        <v>8856</v>
      </c>
      <c r="H111" s="67">
        <f t="shared" si="22"/>
        <v>61.5</v>
      </c>
      <c r="I111" s="67">
        <f t="shared" si="3"/>
        <v>38.333333333333336</v>
      </c>
      <c r="J111" s="62">
        <v>55.44</v>
      </c>
      <c r="K111" s="67">
        <v>0</v>
      </c>
      <c r="L111" s="33">
        <f t="shared" si="20"/>
        <v>103.51555555555557</v>
      </c>
    </row>
    <row r="112" spans="1:12" s="17" customFormat="1" ht="25.5" customHeight="1" x14ac:dyDescent="0.25">
      <c r="A112" s="18">
        <v>111</v>
      </c>
      <c r="B112" s="44" t="s">
        <v>101</v>
      </c>
      <c r="C112" s="30" t="s">
        <v>61</v>
      </c>
      <c r="D112" s="31" t="s">
        <v>62</v>
      </c>
      <c r="E112" s="31" t="s">
        <v>63</v>
      </c>
      <c r="F112" s="41">
        <v>515</v>
      </c>
      <c r="G112" s="67">
        <f t="shared" si="25"/>
        <v>6180</v>
      </c>
      <c r="H112" s="67">
        <f t="shared" ref="H112:H130" si="26">(F112/12)</f>
        <v>42.916666666666664</v>
      </c>
      <c r="I112" s="67">
        <f>(460/12)*1</f>
        <v>38.333333333333336</v>
      </c>
      <c r="J112" s="63">
        <v>37.799999999999997</v>
      </c>
      <c r="K112" s="67">
        <v>0</v>
      </c>
      <c r="L112" s="33">
        <f t="shared" si="20"/>
        <v>79.36666666666666</v>
      </c>
    </row>
    <row r="113" spans="1:12" s="17" customFormat="1" ht="25.5" customHeight="1" x14ac:dyDescent="0.25">
      <c r="A113" s="18">
        <v>112</v>
      </c>
      <c r="B113" s="35" t="s">
        <v>175</v>
      </c>
      <c r="C113" s="30" t="s">
        <v>61</v>
      </c>
      <c r="D113" s="31" t="s">
        <v>62</v>
      </c>
      <c r="E113" s="31" t="s">
        <v>63</v>
      </c>
      <c r="F113" s="41">
        <v>515</v>
      </c>
      <c r="G113" s="67">
        <f t="shared" si="25"/>
        <v>6180</v>
      </c>
      <c r="H113" s="67">
        <f t="shared" si="26"/>
        <v>42.916666666666664</v>
      </c>
      <c r="I113" s="67">
        <f t="shared" si="9"/>
        <v>38.333333333333336</v>
      </c>
      <c r="J113" s="63">
        <v>126.86</v>
      </c>
      <c r="K113" s="67">
        <v>0</v>
      </c>
      <c r="L113" s="33">
        <f t="shared" si="20"/>
        <v>138.74</v>
      </c>
    </row>
    <row r="114" spans="1:12" s="17" customFormat="1" ht="25.5" customHeight="1" x14ac:dyDescent="0.25">
      <c r="A114" s="18">
        <v>113</v>
      </c>
      <c r="B114" s="44" t="s">
        <v>107</v>
      </c>
      <c r="C114" s="30" t="s">
        <v>61</v>
      </c>
      <c r="D114" s="31" t="s">
        <v>62</v>
      </c>
      <c r="E114" s="31" t="s">
        <v>63</v>
      </c>
      <c r="F114" s="41">
        <v>515</v>
      </c>
      <c r="G114" s="67">
        <f t="shared" si="25"/>
        <v>6180</v>
      </c>
      <c r="H114" s="67">
        <f t="shared" si="26"/>
        <v>42.916666666666664</v>
      </c>
      <c r="I114" s="67">
        <f t="shared" si="9"/>
        <v>38.333333333333336</v>
      </c>
      <c r="J114" s="63">
        <v>38.700000000000003</v>
      </c>
      <c r="K114" s="67">
        <v>0</v>
      </c>
      <c r="L114" s="33">
        <f t="shared" si="20"/>
        <v>79.966666666666669</v>
      </c>
    </row>
    <row r="115" spans="1:12" s="17" customFormat="1" ht="25.5" customHeight="1" x14ac:dyDescent="0.25">
      <c r="A115" s="18">
        <v>114</v>
      </c>
      <c r="B115" s="35" t="s">
        <v>70</v>
      </c>
      <c r="C115" s="30" t="s">
        <v>61</v>
      </c>
      <c r="D115" s="31" t="s">
        <v>62</v>
      </c>
      <c r="E115" s="31" t="s">
        <v>63</v>
      </c>
      <c r="F115" s="41">
        <v>596.21</v>
      </c>
      <c r="G115" s="67">
        <f t="shared" si="25"/>
        <v>7154.52</v>
      </c>
      <c r="H115" s="67">
        <f t="shared" si="26"/>
        <v>49.68416666666667</v>
      </c>
      <c r="I115" s="67">
        <f t="shared" si="6"/>
        <v>38.333333333333336</v>
      </c>
      <c r="J115" s="67">
        <v>0</v>
      </c>
      <c r="K115" s="67">
        <v>0</v>
      </c>
      <c r="L115" s="33">
        <f t="shared" si="20"/>
        <v>58.678333333333342</v>
      </c>
    </row>
    <row r="116" spans="1:12" s="17" customFormat="1" ht="25.5" customHeight="1" x14ac:dyDescent="0.25">
      <c r="A116" s="18">
        <v>115</v>
      </c>
      <c r="B116" s="35" t="s">
        <v>114</v>
      </c>
      <c r="C116" s="30" t="s">
        <v>61</v>
      </c>
      <c r="D116" s="31" t="s">
        <v>62</v>
      </c>
      <c r="E116" s="31" t="s">
        <v>63</v>
      </c>
      <c r="F116" s="41">
        <v>515</v>
      </c>
      <c r="G116" s="67">
        <f t="shared" si="25"/>
        <v>6180</v>
      </c>
      <c r="H116" s="67">
        <f t="shared" si="26"/>
        <v>42.916666666666664</v>
      </c>
      <c r="I116" s="67">
        <f t="shared" si="6"/>
        <v>38.333333333333336</v>
      </c>
      <c r="J116" s="67">
        <v>0</v>
      </c>
      <c r="K116" s="67">
        <v>0</v>
      </c>
      <c r="L116" s="33">
        <f t="shared" si="20"/>
        <v>54.166666666666664</v>
      </c>
    </row>
    <row r="117" spans="1:12" s="17" customFormat="1" ht="25.5" customHeight="1" x14ac:dyDescent="0.25">
      <c r="A117" s="18">
        <v>116</v>
      </c>
      <c r="B117" s="40" t="s">
        <v>123</v>
      </c>
      <c r="C117" s="30" t="s">
        <v>61</v>
      </c>
      <c r="D117" s="31" t="s">
        <v>62</v>
      </c>
      <c r="E117" s="31" t="s">
        <v>63</v>
      </c>
      <c r="F117" s="41">
        <v>596</v>
      </c>
      <c r="G117" s="67">
        <f t="shared" si="25"/>
        <v>7152</v>
      </c>
      <c r="H117" s="67">
        <f t="shared" si="26"/>
        <v>49.666666666666664</v>
      </c>
      <c r="I117" s="67">
        <f t="shared" si="6"/>
        <v>38.333333333333336</v>
      </c>
      <c r="J117" s="62">
        <v>76.88</v>
      </c>
      <c r="K117" s="67">
        <v>0</v>
      </c>
      <c r="L117" s="33">
        <f t="shared" si="20"/>
        <v>109.92</v>
      </c>
    </row>
    <row r="118" spans="1:12" s="17" customFormat="1" ht="25.5" customHeight="1" x14ac:dyDescent="0.25">
      <c r="A118" s="18">
        <v>117</v>
      </c>
      <c r="B118" s="37" t="s">
        <v>130</v>
      </c>
      <c r="C118" s="30" t="s">
        <v>61</v>
      </c>
      <c r="D118" s="31" t="s">
        <v>62</v>
      </c>
      <c r="E118" s="31" t="s">
        <v>63</v>
      </c>
      <c r="F118" s="41">
        <v>515</v>
      </c>
      <c r="G118" s="67">
        <f t="shared" si="25"/>
        <v>6180</v>
      </c>
      <c r="H118" s="67">
        <f t="shared" si="26"/>
        <v>42.916666666666664</v>
      </c>
      <c r="I118" s="67">
        <f t="shared" si="5"/>
        <v>38.333333333333336</v>
      </c>
      <c r="J118" s="65">
        <v>125.79</v>
      </c>
      <c r="K118" s="67">
        <v>0</v>
      </c>
      <c r="L118" s="33">
        <f t="shared" si="20"/>
        <v>138.02666666666667</v>
      </c>
    </row>
    <row r="119" spans="1:12" s="17" customFormat="1" ht="25.5" customHeight="1" x14ac:dyDescent="0.25">
      <c r="A119" s="18">
        <v>118</v>
      </c>
      <c r="B119" s="37" t="s">
        <v>114</v>
      </c>
      <c r="C119" s="30" t="s">
        <v>61</v>
      </c>
      <c r="D119" s="31" t="s">
        <v>62</v>
      </c>
      <c r="E119" s="31" t="s">
        <v>63</v>
      </c>
      <c r="F119" s="41">
        <v>515</v>
      </c>
      <c r="G119" s="67">
        <f t="shared" si="25"/>
        <v>6180</v>
      </c>
      <c r="H119" s="67">
        <f t="shared" si="26"/>
        <v>42.916666666666664</v>
      </c>
      <c r="I119" s="67">
        <f t="shared" si="5"/>
        <v>38.333333333333336</v>
      </c>
      <c r="J119" s="66">
        <v>127.93</v>
      </c>
      <c r="K119" s="67">
        <v>0</v>
      </c>
      <c r="L119" s="33">
        <f t="shared" si="20"/>
        <v>139.45333333333335</v>
      </c>
    </row>
    <row r="120" spans="1:12" s="17" customFormat="1" ht="25.5" customHeight="1" x14ac:dyDescent="0.25">
      <c r="A120" s="18">
        <v>119</v>
      </c>
      <c r="B120" s="37" t="s">
        <v>135</v>
      </c>
      <c r="C120" s="30" t="s">
        <v>61</v>
      </c>
      <c r="D120" s="31" t="s">
        <v>62</v>
      </c>
      <c r="E120" s="31" t="s">
        <v>63</v>
      </c>
      <c r="F120" s="41">
        <v>515</v>
      </c>
      <c r="G120" s="67">
        <f t="shared" si="25"/>
        <v>6180</v>
      </c>
      <c r="H120" s="67">
        <f t="shared" si="26"/>
        <v>42.916666666666664</v>
      </c>
      <c r="I120" s="67">
        <f t="shared" si="5"/>
        <v>38.333333333333336</v>
      </c>
      <c r="J120" s="66">
        <v>112.89</v>
      </c>
      <c r="K120" s="67">
        <v>0</v>
      </c>
      <c r="L120" s="33">
        <f t="shared" si="20"/>
        <v>129.42666666666665</v>
      </c>
    </row>
    <row r="121" spans="1:12" s="17" customFormat="1" ht="25.5" customHeight="1" x14ac:dyDescent="0.25">
      <c r="A121" s="18">
        <v>120</v>
      </c>
      <c r="B121" s="35" t="s">
        <v>137</v>
      </c>
      <c r="C121" s="30" t="s">
        <v>61</v>
      </c>
      <c r="D121" s="31" t="s">
        <v>62</v>
      </c>
      <c r="E121" s="31" t="s">
        <v>63</v>
      </c>
      <c r="F121" s="41">
        <v>680</v>
      </c>
      <c r="G121" s="67">
        <f t="shared" si="25"/>
        <v>8160</v>
      </c>
      <c r="H121" s="67">
        <f t="shared" si="26"/>
        <v>56.666666666666664</v>
      </c>
      <c r="I121" s="67">
        <f>(460/12)*1</f>
        <v>38.333333333333336</v>
      </c>
      <c r="J121" s="62">
        <v>166.98</v>
      </c>
      <c r="K121" s="67">
        <v>0</v>
      </c>
      <c r="L121" s="33">
        <f t="shared" si="20"/>
        <v>174.65333333333334</v>
      </c>
    </row>
    <row r="122" spans="1:12" s="17" customFormat="1" ht="25.5" customHeight="1" x14ac:dyDescent="0.25">
      <c r="A122" s="18">
        <v>121</v>
      </c>
      <c r="B122" s="29" t="s">
        <v>130</v>
      </c>
      <c r="C122" s="30" t="s">
        <v>170</v>
      </c>
      <c r="D122" s="31" t="s">
        <v>62</v>
      </c>
      <c r="E122" s="31" t="s">
        <v>63</v>
      </c>
      <c r="F122" s="41">
        <v>490</v>
      </c>
      <c r="G122" s="67">
        <f t="shared" si="25"/>
        <v>5880</v>
      </c>
      <c r="H122" s="67">
        <f t="shared" si="26"/>
        <v>40.833333333333336</v>
      </c>
      <c r="I122" s="67">
        <f>(460/12)*1</f>
        <v>38.333333333333336</v>
      </c>
      <c r="J122" s="62">
        <v>119.34</v>
      </c>
      <c r="K122" s="67">
        <v>0</v>
      </c>
      <c r="L122" s="33">
        <f t="shared" si="20"/>
        <v>132.33777777777777</v>
      </c>
    </row>
    <row r="123" spans="1:12" s="17" customFormat="1" ht="25.5" customHeight="1" x14ac:dyDescent="0.25">
      <c r="A123" s="18">
        <v>122</v>
      </c>
      <c r="B123" s="56" t="s">
        <v>84</v>
      </c>
      <c r="C123" s="30" t="s">
        <v>61</v>
      </c>
      <c r="D123" s="31" t="s">
        <v>62</v>
      </c>
      <c r="E123" s="31" t="s">
        <v>63</v>
      </c>
      <c r="F123" s="41">
        <v>640.92999999999995</v>
      </c>
      <c r="G123" s="67">
        <f t="shared" si="25"/>
        <v>7691.16</v>
      </c>
      <c r="H123" s="67">
        <f t="shared" si="26"/>
        <v>53.410833333333329</v>
      </c>
      <c r="I123" s="67">
        <f t="shared" si="7"/>
        <v>38.333333333333336</v>
      </c>
      <c r="J123" s="62">
        <v>44.22</v>
      </c>
      <c r="K123" s="67">
        <v>0</v>
      </c>
      <c r="L123" s="33">
        <f t="shared" si="20"/>
        <v>90.642777777777781</v>
      </c>
    </row>
    <row r="124" spans="1:12" s="17" customFormat="1" ht="25.5" customHeight="1" x14ac:dyDescent="0.25">
      <c r="A124" s="18">
        <v>123</v>
      </c>
      <c r="B124" s="35" t="s">
        <v>150</v>
      </c>
      <c r="C124" s="30" t="s">
        <v>61</v>
      </c>
      <c r="D124" s="31" t="s">
        <v>62</v>
      </c>
      <c r="E124" s="31" t="s">
        <v>63</v>
      </c>
      <c r="F124" s="41">
        <v>826</v>
      </c>
      <c r="G124" s="67">
        <f t="shared" si="25"/>
        <v>9912</v>
      </c>
      <c r="H124" s="67">
        <f t="shared" si="26"/>
        <v>68.833333333333329</v>
      </c>
      <c r="I124" s="67">
        <f t="shared" si="8"/>
        <v>38.333333333333336</v>
      </c>
      <c r="J124" s="67">
        <v>0</v>
      </c>
      <c r="K124" s="67">
        <v>0</v>
      </c>
      <c r="L124" s="33">
        <f t="shared" si="20"/>
        <v>71.444444444444443</v>
      </c>
    </row>
    <row r="125" spans="1:12" s="17" customFormat="1" ht="25.5" customHeight="1" x14ac:dyDescent="0.25">
      <c r="A125" s="18">
        <v>124</v>
      </c>
      <c r="B125" s="52" t="s">
        <v>151</v>
      </c>
      <c r="C125" s="30" t="s">
        <v>61</v>
      </c>
      <c r="D125" s="31" t="s">
        <v>62</v>
      </c>
      <c r="E125" s="31" t="s">
        <v>63</v>
      </c>
      <c r="F125" s="41">
        <v>750.81</v>
      </c>
      <c r="G125" s="67">
        <f t="shared" si="25"/>
        <v>9009.7199999999993</v>
      </c>
      <c r="H125" s="67">
        <f t="shared" si="26"/>
        <v>62.567499999999995</v>
      </c>
      <c r="I125" s="67">
        <f t="shared" si="14"/>
        <v>38.333333333333336</v>
      </c>
      <c r="J125" s="62">
        <v>187.8</v>
      </c>
      <c r="K125" s="67">
        <v>0</v>
      </c>
      <c r="L125" s="33">
        <f t="shared" si="20"/>
        <v>192.4672222222222</v>
      </c>
    </row>
    <row r="126" spans="1:12" s="17" customFormat="1" ht="25.5" customHeight="1" x14ac:dyDescent="0.25">
      <c r="A126" s="18">
        <v>125</v>
      </c>
      <c r="B126" s="37" t="s">
        <v>176</v>
      </c>
      <c r="C126" s="30" t="s">
        <v>61</v>
      </c>
      <c r="D126" s="31" t="s">
        <v>62</v>
      </c>
      <c r="E126" s="31" t="s">
        <v>63</v>
      </c>
      <c r="F126" s="41">
        <v>650</v>
      </c>
      <c r="G126" s="67">
        <f t="shared" si="25"/>
        <v>7800</v>
      </c>
      <c r="H126" s="67">
        <f t="shared" si="26"/>
        <v>54.166666666666664</v>
      </c>
      <c r="I126" s="67">
        <f t="shared" si="14"/>
        <v>38.333333333333336</v>
      </c>
      <c r="J126" s="66">
        <v>162.6</v>
      </c>
      <c r="K126" s="67">
        <v>0</v>
      </c>
      <c r="L126" s="33">
        <f t="shared" si="20"/>
        <v>170.06666666666666</v>
      </c>
    </row>
    <row r="127" spans="1:12" s="17" customFormat="1" ht="25.5" customHeight="1" x14ac:dyDescent="0.25">
      <c r="A127" s="18">
        <v>126</v>
      </c>
      <c r="B127" s="37" t="s">
        <v>114</v>
      </c>
      <c r="C127" s="30" t="s">
        <v>61</v>
      </c>
      <c r="D127" s="31" t="s">
        <v>62</v>
      </c>
      <c r="E127" s="31" t="s">
        <v>63</v>
      </c>
      <c r="F127" s="41">
        <v>515</v>
      </c>
      <c r="G127" s="67">
        <f t="shared" si="25"/>
        <v>6180</v>
      </c>
      <c r="H127" s="67">
        <f t="shared" si="26"/>
        <v>42.916666666666664</v>
      </c>
      <c r="I127" s="67">
        <f t="shared" si="14"/>
        <v>38.333333333333336</v>
      </c>
      <c r="J127" s="66">
        <v>117.19</v>
      </c>
      <c r="K127" s="67">
        <v>0</v>
      </c>
      <c r="L127" s="33">
        <f t="shared" si="20"/>
        <v>132.29333333333332</v>
      </c>
    </row>
    <row r="128" spans="1:12" s="17" customFormat="1" ht="25.5" customHeight="1" x14ac:dyDescent="0.25">
      <c r="A128" s="18">
        <v>127</v>
      </c>
      <c r="B128" s="44" t="s">
        <v>153</v>
      </c>
      <c r="C128" s="30" t="s">
        <v>61</v>
      </c>
      <c r="D128" s="31" t="s">
        <v>62</v>
      </c>
      <c r="E128" s="31" t="s">
        <v>63</v>
      </c>
      <c r="F128" s="41">
        <v>515</v>
      </c>
      <c r="G128" s="67">
        <f t="shared" si="25"/>
        <v>6180</v>
      </c>
      <c r="H128" s="67">
        <f t="shared" si="26"/>
        <v>42.916666666666664</v>
      </c>
      <c r="I128" s="67">
        <f t="shared" si="14"/>
        <v>38.333333333333336</v>
      </c>
      <c r="J128" s="63">
        <v>129</v>
      </c>
      <c r="K128" s="67">
        <v>0</v>
      </c>
      <c r="L128" s="33">
        <f t="shared" si="20"/>
        <v>140.16666666666666</v>
      </c>
    </row>
    <row r="129" spans="1:12" s="17" customFormat="1" ht="25.5" customHeight="1" x14ac:dyDescent="0.25">
      <c r="A129" s="18">
        <v>128</v>
      </c>
      <c r="B129" s="51" t="s">
        <v>66</v>
      </c>
      <c r="C129" s="30" t="s">
        <v>61</v>
      </c>
      <c r="D129" s="31" t="s">
        <v>62</v>
      </c>
      <c r="E129" s="31" t="s">
        <v>63</v>
      </c>
      <c r="F129" s="41">
        <v>515</v>
      </c>
      <c r="G129" s="67">
        <f t="shared" si="25"/>
        <v>6180</v>
      </c>
      <c r="H129" s="67">
        <f t="shared" si="26"/>
        <v>42.916666666666664</v>
      </c>
      <c r="I129" s="67">
        <f t="shared" si="14"/>
        <v>38.333333333333336</v>
      </c>
      <c r="J129" s="63">
        <v>125.79</v>
      </c>
      <c r="K129" s="67">
        <v>0</v>
      </c>
      <c r="L129" s="33">
        <f t="shared" si="20"/>
        <v>138.02666666666667</v>
      </c>
    </row>
    <row r="130" spans="1:12" s="17" customFormat="1" ht="25.5" customHeight="1" x14ac:dyDescent="0.25">
      <c r="A130" s="18">
        <v>129</v>
      </c>
      <c r="B130" s="54" t="s">
        <v>69</v>
      </c>
      <c r="C130" s="30" t="s">
        <v>170</v>
      </c>
      <c r="D130" s="31" t="s">
        <v>62</v>
      </c>
      <c r="E130" s="31" t="s">
        <v>63</v>
      </c>
      <c r="F130" s="41">
        <v>490</v>
      </c>
      <c r="G130" s="67">
        <f t="shared" si="25"/>
        <v>5880</v>
      </c>
      <c r="H130" s="67">
        <f t="shared" si="26"/>
        <v>40.833333333333336</v>
      </c>
      <c r="I130" s="67">
        <f t="shared" si="10"/>
        <v>38.333333333333336</v>
      </c>
      <c r="J130" s="67">
        <v>0</v>
      </c>
      <c r="K130" s="67">
        <v>0</v>
      </c>
      <c r="L130" s="33">
        <f t="shared" si="20"/>
        <v>52.777777777777779</v>
      </c>
    </row>
    <row r="131" spans="1:12" s="17" customFormat="1" ht="25.5" customHeight="1" x14ac:dyDescent="0.25">
      <c r="A131" s="18">
        <v>130</v>
      </c>
      <c r="B131" s="57" t="s">
        <v>69</v>
      </c>
      <c r="C131" s="30" t="s">
        <v>61</v>
      </c>
      <c r="D131" s="31" t="s">
        <v>62</v>
      </c>
      <c r="E131" s="31" t="s">
        <v>63</v>
      </c>
      <c r="F131" s="41">
        <v>515</v>
      </c>
      <c r="G131" s="67">
        <f t="shared" si="25"/>
        <v>6180</v>
      </c>
      <c r="H131" s="67">
        <f t="shared" ref="H131" si="27">(F131/12)</f>
        <v>42.916666666666664</v>
      </c>
      <c r="I131" s="67">
        <f>(460/12)*1</f>
        <v>38.333333333333336</v>
      </c>
      <c r="J131" s="67">
        <v>0</v>
      </c>
      <c r="K131" s="67">
        <v>0</v>
      </c>
      <c r="L131" s="33">
        <f t="shared" ref="L131:L179" si="28">(SUM(H131:K131)/12)*8</f>
        <v>54.166666666666664</v>
      </c>
    </row>
    <row r="132" spans="1:12" s="17" customFormat="1" ht="25.5" customHeight="1" x14ac:dyDescent="0.25">
      <c r="A132" s="18">
        <v>131</v>
      </c>
      <c r="B132" s="35" t="s">
        <v>69</v>
      </c>
      <c r="C132" s="30" t="s">
        <v>61</v>
      </c>
      <c r="D132" s="31" t="s">
        <v>62</v>
      </c>
      <c r="E132" s="31" t="s">
        <v>63</v>
      </c>
      <c r="F132" s="41">
        <v>490</v>
      </c>
      <c r="G132" s="67">
        <f t="shared" si="25"/>
        <v>5880</v>
      </c>
      <c r="H132" s="67">
        <f t="shared" ref="H132:H140" si="29">(F132/12)</f>
        <v>40.833333333333336</v>
      </c>
      <c r="I132" s="67">
        <f>(460/360)*30</f>
        <v>38.333333333333329</v>
      </c>
      <c r="J132" s="67">
        <v>0</v>
      </c>
      <c r="K132" s="67">
        <v>0</v>
      </c>
      <c r="L132" s="33">
        <f t="shared" si="28"/>
        <v>52.777777777777771</v>
      </c>
    </row>
    <row r="133" spans="1:12" s="17" customFormat="1" ht="25.5" customHeight="1" x14ac:dyDescent="0.25">
      <c r="A133" s="18">
        <v>132</v>
      </c>
      <c r="B133" s="57" t="s">
        <v>69</v>
      </c>
      <c r="C133" s="30" t="s">
        <v>61</v>
      </c>
      <c r="D133" s="31" t="s">
        <v>62</v>
      </c>
      <c r="E133" s="31" t="s">
        <v>63</v>
      </c>
      <c r="F133" s="41">
        <v>515</v>
      </c>
      <c r="G133" s="67">
        <f t="shared" si="25"/>
        <v>6180</v>
      </c>
      <c r="H133" s="67">
        <f t="shared" si="29"/>
        <v>42.916666666666664</v>
      </c>
      <c r="I133" s="67">
        <f t="shared" si="3"/>
        <v>38.333333333333336</v>
      </c>
      <c r="J133" s="67">
        <v>0</v>
      </c>
      <c r="K133" s="67">
        <v>0</v>
      </c>
      <c r="L133" s="33">
        <f t="shared" si="28"/>
        <v>54.166666666666664</v>
      </c>
    </row>
    <row r="134" spans="1:12" s="17" customFormat="1" ht="25.5" customHeight="1" x14ac:dyDescent="0.25">
      <c r="A134" s="18">
        <v>133</v>
      </c>
      <c r="B134" s="57" t="s">
        <v>113</v>
      </c>
      <c r="C134" s="30" t="s">
        <v>61</v>
      </c>
      <c r="D134" s="31" t="s">
        <v>62</v>
      </c>
      <c r="E134" s="31" t="s">
        <v>63</v>
      </c>
      <c r="F134" s="41">
        <f>548.51+12.49</f>
        <v>561</v>
      </c>
      <c r="G134" s="67">
        <f t="shared" si="25"/>
        <v>6732</v>
      </c>
      <c r="H134" s="67">
        <f t="shared" si="29"/>
        <v>46.75</v>
      </c>
      <c r="I134" s="67">
        <f t="shared" si="6"/>
        <v>38.333333333333336</v>
      </c>
      <c r="J134" s="67">
        <v>0</v>
      </c>
      <c r="K134" s="67">
        <v>0</v>
      </c>
      <c r="L134" s="33">
        <f t="shared" si="28"/>
        <v>56.722222222222229</v>
      </c>
    </row>
    <row r="135" spans="1:12" s="17" customFormat="1" ht="25.5" customHeight="1" x14ac:dyDescent="0.25">
      <c r="A135" s="18">
        <v>134</v>
      </c>
      <c r="B135" s="57" t="s">
        <v>69</v>
      </c>
      <c r="C135" s="30" t="s">
        <v>61</v>
      </c>
      <c r="D135" s="31" t="s">
        <v>62</v>
      </c>
      <c r="E135" s="31" t="s">
        <v>63</v>
      </c>
      <c r="F135" s="41">
        <v>520</v>
      </c>
      <c r="G135" s="67">
        <f t="shared" si="25"/>
        <v>6240</v>
      </c>
      <c r="H135" s="67">
        <f t="shared" si="29"/>
        <v>43.333333333333336</v>
      </c>
      <c r="I135" s="67">
        <f t="shared" si="7"/>
        <v>38.333333333333336</v>
      </c>
      <c r="J135" s="67">
        <v>0</v>
      </c>
      <c r="K135" s="67">
        <v>0</v>
      </c>
      <c r="L135" s="33">
        <f t="shared" si="28"/>
        <v>54.44444444444445</v>
      </c>
    </row>
    <row r="136" spans="1:12" s="17" customFormat="1" ht="25.5" customHeight="1" x14ac:dyDescent="0.25">
      <c r="A136" s="18">
        <v>135</v>
      </c>
      <c r="B136" s="57" t="s">
        <v>81</v>
      </c>
      <c r="C136" s="30" t="s">
        <v>61</v>
      </c>
      <c r="D136" s="31" t="s">
        <v>62</v>
      </c>
      <c r="E136" s="31" t="s">
        <v>63</v>
      </c>
      <c r="F136" s="41">
        <v>515</v>
      </c>
      <c r="G136" s="67">
        <f t="shared" si="25"/>
        <v>6180</v>
      </c>
      <c r="H136" s="67">
        <f t="shared" si="29"/>
        <v>42.916666666666664</v>
      </c>
      <c r="I136" s="67">
        <f t="shared" si="7"/>
        <v>38.333333333333336</v>
      </c>
      <c r="J136" s="62">
        <v>129</v>
      </c>
      <c r="K136" s="67">
        <v>0</v>
      </c>
      <c r="L136" s="33">
        <f t="shared" si="28"/>
        <v>140.16666666666666</v>
      </c>
    </row>
    <row r="137" spans="1:12" s="17" customFormat="1" ht="25.5" customHeight="1" x14ac:dyDescent="0.25">
      <c r="A137" s="18">
        <v>136</v>
      </c>
      <c r="B137" s="57" t="s">
        <v>69</v>
      </c>
      <c r="C137" s="30" t="s">
        <v>61</v>
      </c>
      <c r="D137" s="31" t="s">
        <v>62</v>
      </c>
      <c r="E137" s="31" t="s">
        <v>63</v>
      </c>
      <c r="F137" s="41">
        <v>603.03</v>
      </c>
      <c r="G137" s="67">
        <f t="shared" si="25"/>
        <v>7236.36</v>
      </c>
      <c r="H137" s="67">
        <f t="shared" si="29"/>
        <v>50.252499999999998</v>
      </c>
      <c r="I137" s="67">
        <f t="shared" si="11"/>
        <v>38.333333333333336</v>
      </c>
      <c r="J137" s="62">
        <v>150.6</v>
      </c>
      <c r="K137" s="67">
        <v>0</v>
      </c>
      <c r="L137" s="33">
        <f t="shared" si="28"/>
        <v>159.45722222222221</v>
      </c>
    </row>
    <row r="138" spans="1:12" s="17" customFormat="1" ht="25.5" customHeight="1" x14ac:dyDescent="0.25">
      <c r="A138" s="18">
        <v>137</v>
      </c>
      <c r="B138" s="57" t="s">
        <v>69</v>
      </c>
      <c r="C138" s="30" t="s">
        <v>61</v>
      </c>
      <c r="D138" s="31" t="s">
        <v>62</v>
      </c>
      <c r="E138" s="31" t="s">
        <v>63</v>
      </c>
      <c r="F138" s="41">
        <v>515</v>
      </c>
      <c r="G138" s="67">
        <f t="shared" si="25"/>
        <v>6180</v>
      </c>
      <c r="H138" s="67">
        <f t="shared" si="29"/>
        <v>42.916666666666664</v>
      </c>
      <c r="I138" s="67">
        <f t="shared" si="14"/>
        <v>38.333333333333336</v>
      </c>
      <c r="J138" s="67">
        <v>0</v>
      </c>
      <c r="K138" s="67">
        <v>0</v>
      </c>
      <c r="L138" s="33">
        <f t="shared" si="28"/>
        <v>54.166666666666664</v>
      </c>
    </row>
    <row r="139" spans="1:12" s="17" customFormat="1" ht="25.5" customHeight="1" x14ac:dyDescent="0.25">
      <c r="A139" s="18">
        <v>138</v>
      </c>
      <c r="B139" s="50" t="s">
        <v>69</v>
      </c>
      <c r="C139" s="30" t="s">
        <v>61</v>
      </c>
      <c r="D139" s="31" t="s">
        <v>62</v>
      </c>
      <c r="E139" s="31" t="s">
        <v>63</v>
      </c>
      <c r="F139" s="41">
        <v>515</v>
      </c>
      <c r="G139" s="67">
        <f t="shared" si="25"/>
        <v>6180</v>
      </c>
      <c r="H139" s="67">
        <f t="shared" si="29"/>
        <v>42.916666666666664</v>
      </c>
      <c r="I139" s="67">
        <f t="shared" si="14"/>
        <v>38.333333333333336</v>
      </c>
      <c r="J139" s="67">
        <v>0</v>
      </c>
      <c r="K139" s="67">
        <v>0</v>
      </c>
      <c r="L139" s="33">
        <f t="shared" si="28"/>
        <v>54.166666666666664</v>
      </c>
    </row>
    <row r="140" spans="1:12" s="17" customFormat="1" ht="25.5" customHeight="1" x14ac:dyDescent="0.25">
      <c r="A140" s="18">
        <v>139</v>
      </c>
      <c r="B140" s="57" t="s">
        <v>81</v>
      </c>
      <c r="C140" s="30" t="s">
        <v>61</v>
      </c>
      <c r="D140" s="31" t="s">
        <v>62</v>
      </c>
      <c r="E140" s="31" t="s">
        <v>63</v>
      </c>
      <c r="F140" s="41">
        <v>515</v>
      </c>
      <c r="G140" s="67">
        <f t="shared" si="25"/>
        <v>6180</v>
      </c>
      <c r="H140" s="67">
        <f t="shared" si="29"/>
        <v>42.916666666666664</v>
      </c>
      <c r="I140" s="67">
        <f>(460/12)*1</f>
        <v>38.333333333333336</v>
      </c>
      <c r="J140" s="67">
        <v>0</v>
      </c>
      <c r="K140" s="67">
        <v>0</v>
      </c>
      <c r="L140" s="33">
        <f t="shared" si="28"/>
        <v>54.166666666666664</v>
      </c>
    </row>
    <row r="141" spans="1:12" s="17" customFormat="1" ht="25.5" customHeight="1" x14ac:dyDescent="0.25">
      <c r="A141" s="18">
        <v>140</v>
      </c>
      <c r="B141" s="35" t="s">
        <v>76</v>
      </c>
      <c r="C141" s="30" t="s">
        <v>61</v>
      </c>
      <c r="D141" s="31" t="s">
        <v>62</v>
      </c>
      <c r="E141" s="31" t="s">
        <v>63</v>
      </c>
      <c r="F141" s="41">
        <v>665</v>
      </c>
      <c r="G141" s="67">
        <f t="shared" si="24"/>
        <v>7980</v>
      </c>
      <c r="H141" s="67">
        <f t="shared" ref="H141:H146" si="30">(F141/12)</f>
        <v>55.416666666666664</v>
      </c>
      <c r="I141" s="67">
        <f t="shared" si="3"/>
        <v>38.333333333333336</v>
      </c>
      <c r="J141" s="67">
        <v>0</v>
      </c>
      <c r="K141" s="67">
        <v>0</v>
      </c>
      <c r="L141" s="33">
        <f t="shared" si="28"/>
        <v>62.5</v>
      </c>
    </row>
    <row r="142" spans="1:12" s="17" customFormat="1" ht="25.5" customHeight="1" x14ac:dyDescent="0.25">
      <c r="A142" s="18">
        <v>141</v>
      </c>
      <c r="B142" s="37" t="s">
        <v>78</v>
      </c>
      <c r="C142" s="30" t="s">
        <v>61</v>
      </c>
      <c r="D142" s="31" t="s">
        <v>62</v>
      </c>
      <c r="E142" s="31" t="s">
        <v>63</v>
      </c>
      <c r="F142" s="41">
        <v>563.87</v>
      </c>
      <c r="G142" s="67">
        <f t="shared" si="24"/>
        <v>6766.4400000000005</v>
      </c>
      <c r="H142" s="67">
        <f t="shared" si="30"/>
        <v>46.989166666666669</v>
      </c>
      <c r="I142" s="67">
        <f t="shared" si="3"/>
        <v>38.333333333333336</v>
      </c>
      <c r="J142" s="67">
        <v>0</v>
      </c>
      <c r="K142" s="67">
        <v>0</v>
      </c>
      <c r="L142" s="33">
        <f t="shared" si="28"/>
        <v>56.881666666666668</v>
      </c>
    </row>
    <row r="143" spans="1:12" s="17" customFormat="1" ht="25.5" customHeight="1" x14ac:dyDescent="0.25">
      <c r="A143" s="18">
        <v>142</v>
      </c>
      <c r="B143" s="35" t="s">
        <v>79</v>
      </c>
      <c r="C143" s="30" t="s">
        <v>61</v>
      </c>
      <c r="D143" s="31" t="s">
        <v>62</v>
      </c>
      <c r="E143" s="31" t="s">
        <v>63</v>
      </c>
      <c r="F143" s="41">
        <v>515</v>
      </c>
      <c r="G143" s="67">
        <f t="shared" si="24"/>
        <v>6180</v>
      </c>
      <c r="H143" s="67">
        <f t="shared" si="30"/>
        <v>42.916666666666664</v>
      </c>
      <c r="I143" s="67">
        <f t="shared" si="3"/>
        <v>38.333333333333336</v>
      </c>
      <c r="J143" s="67">
        <v>0</v>
      </c>
      <c r="K143" s="67">
        <v>0</v>
      </c>
      <c r="L143" s="33">
        <f t="shared" si="28"/>
        <v>54.166666666666664</v>
      </c>
    </row>
    <row r="144" spans="1:12" s="17" customFormat="1" ht="25.5" customHeight="1" x14ac:dyDescent="0.25">
      <c r="A144" s="18">
        <v>143</v>
      </c>
      <c r="B144" s="39" t="s">
        <v>80</v>
      </c>
      <c r="C144" s="30" t="s">
        <v>61</v>
      </c>
      <c r="D144" s="31" t="s">
        <v>62</v>
      </c>
      <c r="E144" s="31" t="s">
        <v>63</v>
      </c>
      <c r="F144" s="41">
        <v>656.19</v>
      </c>
      <c r="G144" s="67">
        <f t="shared" si="24"/>
        <v>7874.2800000000007</v>
      </c>
      <c r="H144" s="67">
        <f t="shared" si="30"/>
        <v>54.682500000000005</v>
      </c>
      <c r="I144" s="67">
        <f t="shared" si="3"/>
        <v>38.333333333333336</v>
      </c>
      <c r="J144" s="67">
        <v>0</v>
      </c>
      <c r="K144" s="67">
        <v>0</v>
      </c>
      <c r="L144" s="33">
        <f t="shared" si="28"/>
        <v>62.010555555555563</v>
      </c>
    </row>
    <row r="145" spans="1:12" s="17" customFormat="1" ht="25.5" customHeight="1" x14ac:dyDescent="0.25">
      <c r="A145" s="18">
        <v>144</v>
      </c>
      <c r="B145" s="37" t="s">
        <v>86</v>
      </c>
      <c r="C145" s="30" t="s">
        <v>61</v>
      </c>
      <c r="D145" s="31" t="s">
        <v>62</v>
      </c>
      <c r="E145" s="31" t="s">
        <v>63</v>
      </c>
      <c r="F145" s="41">
        <v>773</v>
      </c>
      <c r="G145" s="67">
        <f t="shared" si="24"/>
        <v>9276</v>
      </c>
      <c r="H145" s="67">
        <f t="shared" si="30"/>
        <v>64.416666666666671</v>
      </c>
      <c r="I145" s="67">
        <f t="shared" si="3"/>
        <v>38.333333333333336</v>
      </c>
      <c r="J145" s="67">
        <v>0</v>
      </c>
      <c r="K145" s="67">
        <v>0</v>
      </c>
      <c r="L145" s="33">
        <f t="shared" si="28"/>
        <v>68.5</v>
      </c>
    </row>
    <row r="146" spans="1:12" s="17" customFormat="1" ht="25.5" customHeight="1" x14ac:dyDescent="0.25">
      <c r="A146" s="18">
        <v>145</v>
      </c>
      <c r="B146" s="39" t="s">
        <v>90</v>
      </c>
      <c r="C146" s="30" t="s">
        <v>61</v>
      </c>
      <c r="D146" s="31" t="s">
        <v>62</v>
      </c>
      <c r="E146" s="31" t="s">
        <v>63</v>
      </c>
      <c r="F146" s="41">
        <v>515</v>
      </c>
      <c r="G146" s="67">
        <f t="shared" si="24"/>
        <v>6180</v>
      </c>
      <c r="H146" s="67">
        <f t="shared" si="30"/>
        <v>42.916666666666664</v>
      </c>
      <c r="I146" s="67">
        <f t="shared" si="3"/>
        <v>38.333333333333336</v>
      </c>
      <c r="J146" s="67">
        <v>0</v>
      </c>
      <c r="K146" s="67">
        <v>0</v>
      </c>
      <c r="L146" s="33">
        <f t="shared" si="28"/>
        <v>54.166666666666664</v>
      </c>
    </row>
    <row r="147" spans="1:12" s="17" customFormat="1" ht="25.5" customHeight="1" x14ac:dyDescent="0.25">
      <c r="A147" s="18">
        <v>146</v>
      </c>
      <c r="B147" s="40" t="s">
        <v>96</v>
      </c>
      <c r="C147" s="30" t="s">
        <v>61</v>
      </c>
      <c r="D147" s="31" t="s">
        <v>62</v>
      </c>
      <c r="E147" s="31" t="s">
        <v>63</v>
      </c>
      <c r="F147" s="41">
        <v>732</v>
      </c>
      <c r="G147" s="67">
        <f>F147*12</f>
        <v>8784</v>
      </c>
      <c r="H147" s="67">
        <f>(F147/12)</f>
        <v>61</v>
      </c>
      <c r="I147" s="67">
        <f t="shared" si="3"/>
        <v>38.333333333333336</v>
      </c>
      <c r="J147" s="62">
        <v>134.30000000000001</v>
      </c>
      <c r="K147" s="67">
        <v>0</v>
      </c>
      <c r="L147" s="33">
        <f t="shared" si="28"/>
        <v>155.75555555555556</v>
      </c>
    </row>
    <row r="148" spans="1:12" s="17" customFormat="1" ht="25.5" customHeight="1" x14ac:dyDescent="0.25">
      <c r="A148" s="18">
        <v>147</v>
      </c>
      <c r="B148" s="39" t="s">
        <v>90</v>
      </c>
      <c r="C148" s="30" t="s">
        <v>61</v>
      </c>
      <c r="D148" s="31" t="s">
        <v>62</v>
      </c>
      <c r="E148" s="31" t="s">
        <v>63</v>
      </c>
      <c r="F148" s="41">
        <v>515</v>
      </c>
      <c r="G148" s="67">
        <f t="shared" si="24"/>
        <v>6180</v>
      </c>
      <c r="H148" s="67">
        <f t="shared" ref="H148:H155" si="31">(F148/12)</f>
        <v>42.916666666666664</v>
      </c>
      <c r="I148" s="67">
        <f>(460/12)*1</f>
        <v>38.333333333333336</v>
      </c>
      <c r="J148" s="62">
        <v>79.55</v>
      </c>
      <c r="K148" s="67">
        <v>0</v>
      </c>
      <c r="L148" s="33">
        <f t="shared" si="28"/>
        <v>107.2</v>
      </c>
    </row>
    <row r="149" spans="1:12" s="17" customFormat="1" ht="25.5" customHeight="1" x14ac:dyDescent="0.25">
      <c r="A149" s="18">
        <v>148</v>
      </c>
      <c r="B149" s="37" t="s">
        <v>103</v>
      </c>
      <c r="C149" s="30" t="s">
        <v>61</v>
      </c>
      <c r="D149" s="31" t="s">
        <v>62</v>
      </c>
      <c r="E149" s="31" t="s">
        <v>63</v>
      </c>
      <c r="F149" s="41">
        <v>578</v>
      </c>
      <c r="G149" s="67">
        <f t="shared" si="24"/>
        <v>6936</v>
      </c>
      <c r="H149" s="67">
        <f t="shared" si="31"/>
        <v>48.166666666666664</v>
      </c>
      <c r="I149" s="67">
        <f t="shared" si="9"/>
        <v>38.333333333333336</v>
      </c>
      <c r="J149" s="62">
        <v>0</v>
      </c>
      <c r="K149" s="67">
        <v>0</v>
      </c>
      <c r="L149" s="33">
        <f t="shared" si="28"/>
        <v>57.666666666666664</v>
      </c>
    </row>
    <row r="150" spans="1:12" s="17" customFormat="1" ht="25.5" customHeight="1" x14ac:dyDescent="0.25">
      <c r="A150" s="18">
        <v>149</v>
      </c>
      <c r="B150" s="35" t="s">
        <v>171</v>
      </c>
      <c r="C150" s="30" t="s">
        <v>61</v>
      </c>
      <c r="D150" s="31" t="s">
        <v>62</v>
      </c>
      <c r="E150" s="31" t="s">
        <v>63</v>
      </c>
      <c r="F150" s="41">
        <v>530</v>
      </c>
      <c r="G150" s="67">
        <f>F150*12</f>
        <v>6360</v>
      </c>
      <c r="H150" s="67">
        <f>(F150/12)</f>
        <v>44.166666666666664</v>
      </c>
      <c r="I150" s="67">
        <f t="shared" si="9"/>
        <v>38.333333333333336</v>
      </c>
      <c r="J150" s="62">
        <v>129.30000000000001</v>
      </c>
      <c r="K150" s="67">
        <v>0</v>
      </c>
      <c r="L150" s="33">
        <f t="shared" si="28"/>
        <v>141.20000000000002</v>
      </c>
    </row>
    <row r="151" spans="1:12" s="17" customFormat="1" ht="25.5" customHeight="1" x14ac:dyDescent="0.25">
      <c r="A151" s="18">
        <v>150</v>
      </c>
      <c r="B151" s="35" t="s">
        <v>105</v>
      </c>
      <c r="C151" s="30" t="s">
        <v>61</v>
      </c>
      <c r="D151" s="31" t="s">
        <v>62</v>
      </c>
      <c r="E151" s="31" t="s">
        <v>63</v>
      </c>
      <c r="F151" s="41">
        <v>515</v>
      </c>
      <c r="G151" s="67">
        <f t="shared" si="24"/>
        <v>6180</v>
      </c>
      <c r="H151" s="67">
        <f t="shared" si="31"/>
        <v>42.916666666666664</v>
      </c>
      <c r="I151" s="67">
        <f t="shared" si="9"/>
        <v>38.333333333333336</v>
      </c>
      <c r="J151" s="62">
        <v>0</v>
      </c>
      <c r="K151" s="67">
        <v>0</v>
      </c>
      <c r="L151" s="33">
        <f t="shared" si="28"/>
        <v>54.166666666666664</v>
      </c>
    </row>
    <row r="152" spans="1:12" s="17" customFormat="1" ht="25.5" customHeight="1" x14ac:dyDescent="0.25">
      <c r="A152" s="18">
        <v>151</v>
      </c>
      <c r="B152" s="37" t="s">
        <v>109</v>
      </c>
      <c r="C152" s="30" t="s">
        <v>61</v>
      </c>
      <c r="D152" s="31" t="s">
        <v>62</v>
      </c>
      <c r="E152" s="31" t="s">
        <v>63</v>
      </c>
      <c r="F152" s="41">
        <v>608.97</v>
      </c>
      <c r="G152" s="67">
        <f t="shared" si="24"/>
        <v>7307.64</v>
      </c>
      <c r="H152" s="67">
        <f t="shared" si="31"/>
        <v>50.747500000000002</v>
      </c>
      <c r="I152" s="67">
        <f t="shared" si="9"/>
        <v>38.333333333333336</v>
      </c>
      <c r="J152" s="62">
        <v>45.72</v>
      </c>
      <c r="K152" s="67">
        <v>0</v>
      </c>
      <c r="L152" s="33">
        <f t="shared" si="28"/>
        <v>89.867222222222225</v>
      </c>
    </row>
    <row r="153" spans="1:12" s="17" customFormat="1" ht="25.5" customHeight="1" x14ac:dyDescent="0.25">
      <c r="A153" s="18">
        <v>152</v>
      </c>
      <c r="B153" s="56" t="s">
        <v>111</v>
      </c>
      <c r="C153" s="30" t="s">
        <v>61</v>
      </c>
      <c r="D153" s="31" t="s">
        <v>62</v>
      </c>
      <c r="E153" s="31" t="s">
        <v>63</v>
      </c>
      <c r="F153" s="41">
        <v>640</v>
      </c>
      <c r="G153" s="67">
        <f t="shared" ref="G153:G166" si="32">F153*12</f>
        <v>7680</v>
      </c>
      <c r="H153" s="67">
        <f t="shared" si="31"/>
        <v>53.333333333333336</v>
      </c>
      <c r="I153" s="67">
        <f t="shared" si="6"/>
        <v>38.333333333333336</v>
      </c>
      <c r="J153" s="62">
        <v>0</v>
      </c>
      <c r="K153" s="67">
        <v>0</v>
      </c>
      <c r="L153" s="33">
        <f t="shared" si="28"/>
        <v>61.111111111111114</v>
      </c>
    </row>
    <row r="154" spans="1:12" s="17" customFormat="1" ht="25.5" customHeight="1" x14ac:dyDescent="0.25">
      <c r="A154" s="18">
        <v>153</v>
      </c>
      <c r="B154" s="58" t="s">
        <v>109</v>
      </c>
      <c r="C154" s="30" t="s">
        <v>61</v>
      </c>
      <c r="D154" s="31" t="s">
        <v>62</v>
      </c>
      <c r="E154" s="31" t="s">
        <v>63</v>
      </c>
      <c r="F154" s="41">
        <v>614</v>
      </c>
      <c r="G154" s="67">
        <f t="shared" si="32"/>
        <v>7368</v>
      </c>
      <c r="H154" s="67">
        <f t="shared" si="31"/>
        <v>51.166666666666664</v>
      </c>
      <c r="I154" s="67">
        <f t="shared" si="6"/>
        <v>38.333333333333336</v>
      </c>
      <c r="J154" s="62">
        <v>15.36</v>
      </c>
      <c r="K154" s="67">
        <v>0</v>
      </c>
      <c r="L154" s="33">
        <f t="shared" si="28"/>
        <v>69.906666666666666</v>
      </c>
    </row>
    <row r="155" spans="1:12" s="17" customFormat="1" ht="25.5" customHeight="1" x14ac:dyDescent="0.25">
      <c r="A155" s="18">
        <v>154</v>
      </c>
      <c r="B155" s="59" t="s">
        <v>115</v>
      </c>
      <c r="C155" s="30" t="s">
        <v>61</v>
      </c>
      <c r="D155" s="31" t="s">
        <v>62</v>
      </c>
      <c r="E155" s="31" t="s">
        <v>63</v>
      </c>
      <c r="F155" s="41">
        <v>760.97</v>
      </c>
      <c r="G155" s="67">
        <f t="shared" si="32"/>
        <v>9131.64</v>
      </c>
      <c r="H155" s="67">
        <f t="shared" si="31"/>
        <v>63.414166666666667</v>
      </c>
      <c r="I155" s="67">
        <f t="shared" si="6"/>
        <v>38.333333333333336</v>
      </c>
      <c r="J155" s="62">
        <v>80.92</v>
      </c>
      <c r="K155" s="67">
        <v>0</v>
      </c>
      <c r="L155" s="33">
        <f t="shared" si="28"/>
        <v>121.77833333333335</v>
      </c>
    </row>
    <row r="156" spans="1:12" s="17" customFormat="1" ht="25.5" customHeight="1" x14ac:dyDescent="0.25">
      <c r="A156" s="18">
        <v>155</v>
      </c>
      <c r="B156" s="37" t="s">
        <v>120</v>
      </c>
      <c r="C156" s="30" t="s">
        <v>61</v>
      </c>
      <c r="D156" s="31" t="s">
        <v>62</v>
      </c>
      <c r="E156" s="31" t="s">
        <v>63</v>
      </c>
      <c r="F156" s="41">
        <v>515</v>
      </c>
      <c r="G156" s="67">
        <f t="shared" si="32"/>
        <v>6180</v>
      </c>
      <c r="H156" s="67">
        <f t="shared" ref="H156:H161" si="33">(F156/12)</f>
        <v>42.916666666666664</v>
      </c>
      <c r="I156" s="67">
        <f t="shared" si="6"/>
        <v>38.333333333333336</v>
      </c>
      <c r="J156" s="67">
        <v>0</v>
      </c>
      <c r="K156" s="67">
        <v>0</v>
      </c>
      <c r="L156" s="33">
        <f t="shared" si="28"/>
        <v>54.166666666666664</v>
      </c>
    </row>
    <row r="157" spans="1:12" s="17" customFormat="1" ht="25.5" customHeight="1" x14ac:dyDescent="0.25">
      <c r="A157" s="18">
        <v>156</v>
      </c>
      <c r="B157" s="35" t="s">
        <v>128</v>
      </c>
      <c r="C157" s="30" t="s">
        <v>61</v>
      </c>
      <c r="D157" s="31" t="s">
        <v>62</v>
      </c>
      <c r="E157" s="31" t="s">
        <v>63</v>
      </c>
      <c r="F157" s="72">
        <v>676.19</v>
      </c>
      <c r="G157" s="67">
        <f t="shared" si="32"/>
        <v>8114.2800000000007</v>
      </c>
      <c r="H157" s="67">
        <f t="shared" si="33"/>
        <v>56.349166666666669</v>
      </c>
      <c r="I157" s="67">
        <f t="shared" si="5"/>
        <v>38.333333333333336</v>
      </c>
      <c r="J157" s="62">
        <v>80.37</v>
      </c>
      <c r="K157" s="67">
        <v>0</v>
      </c>
      <c r="L157" s="33">
        <f t="shared" si="28"/>
        <v>116.70166666666667</v>
      </c>
    </row>
    <row r="158" spans="1:12" s="17" customFormat="1" ht="25.5" customHeight="1" x14ac:dyDescent="0.25">
      <c r="A158" s="18">
        <v>157</v>
      </c>
      <c r="B158" s="39" t="s">
        <v>80</v>
      </c>
      <c r="C158" s="30" t="s">
        <v>61</v>
      </c>
      <c r="D158" s="31" t="s">
        <v>62</v>
      </c>
      <c r="E158" s="31" t="s">
        <v>63</v>
      </c>
      <c r="F158" s="41">
        <v>656.19</v>
      </c>
      <c r="G158" s="67">
        <f t="shared" si="32"/>
        <v>7874.2800000000007</v>
      </c>
      <c r="H158" s="67">
        <f t="shared" si="33"/>
        <v>54.682500000000005</v>
      </c>
      <c r="I158" s="67">
        <f t="shared" si="5"/>
        <v>38.333333333333336</v>
      </c>
      <c r="J158" s="62">
        <v>109.28</v>
      </c>
      <c r="K158" s="67">
        <v>0</v>
      </c>
      <c r="L158" s="33">
        <f t="shared" si="28"/>
        <v>134.86388888888891</v>
      </c>
    </row>
    <row r="159" spans="1:12" s="17" customFormat="1" ht="25.5" customHeight="1" x14ac:dyDescent="0.25">
      <c r="A159" s="18">
        <v>158</v>
      </c>
      <c r="B159" s="35" t="s">
        <v>113</v>
      </c>
      <c r="C159" s="30" t="s">
        <v>61</v>
      </c>
      <c r="D159" s="31" t="s">
        <v>62</v>
      </c>
      <c r="E159" s="31" t="s">
        <v>63</v>
      </c>
      <c r="F159" s="41">
        <v>603.17999999999995</v>
      </c>
      <c r="G159" s="67">
        <f t="shared" si="32"/>
        <v>7238.16</v>
      </c>
      <c r="H159" s="67">
        <f t="shared" si="33"/>
        <v>50.264999999999993</v>
      </c>
      <c r="I159" s="67">
        <f t="shared" si="5"/>
        <v>38.333333333333336</v>
      </c>
      <c r="J159" s="64">
        <v>36.729999999999997</v>
      </c>
      <c r="K159" s="67">
        <v>0</v>
      </c>
      <c r="L159" s="33">
        <f t="shared" si="28"/>
        <v>83.552222222222213</v>
      </c>
    </row>
    <row r="160" spans="1:12" s="17" customFormat="1" ht="25.5" customHeight="1" x14ac:dyDescent="0.25">
      <c r="A160" s="18">
        <v>159</v>
      </c>
      <c r="B160" s="37" t="s">
        <v>115</v>
      </c>
      <c r="C160" s="30" t="s">
        <v>61</v>
      </c>
      <c r="D160" s="31" t="s">
        <v>62</v>
      </c>
      <c r="E160" s="31" t="s">
        <v>63</v>
      </c>
      <c r="F160" s="41">
        <v>785.7</v>
      </c>
      <c r="G160" s="67">
        <f>F160*12</f>
        <v>9428.4000000000015</v>
      </c>
      <c r="H160" s="67">
        <f>(F160/12)</f>
        <v>65.475000000000009</v>
      </c>
      <c r="I160" s="67">
        <f t="shared" si="5"/>
        <v>38.333333333333336</v>
      </c>
      <c r="J160" s="62">
        <v>131.99</v>
      </c>
      <c r="K160" s="67">
        <v>0</v>
      </c>
      <c r="L160" s="33">
        <f t="shared" si="28"/>
        <v>157.19888888888889</v>
      </c>
    </row>
    <row r="161" spans="1:12" s="17" customFormat="1" ht="25.5" customHeight="1" x14ac:dyDescent="0.25">
      <c r="A161" s="18">
        <v>160</v>
      </c>
      <c r="B161" s="40" t="s">
        <v>129</v>
      </c>
      <c r="C161" s="30" t="s">
        <v>61</v>
      </c>
      <c r="D161" s="31" t="s">
        <v>62</v>
      </c>
      <c r="E161" s="31" t="s">
        <v>63</v>
      </c>
      <c r="F161" s="41">
        <v>782.73</v>
      </c>
      <c r="G161" s="67">
        <f t="shared" si="32"/>
        <v>9392.76</v>
      </c>
      <c r="H161" s="67">
        <f t="shared" si="33"/>
        <v>65.227500000000006</v>
      </c>
      <c r="I161" s="67">
        <f t="shared" si="5"/>
        <v>38.333333333333336</v>
      </c>
      <c r="J161" s="62">
        <v>0</v>
      </c>
      <c r="K161" s="67">
        <v>0</v>
      </c>
      <c r="L161" s="33">
        <f t="shared" si="28"/>
        <v>69.040555555555557</v>
      </c>
    </row>
    <row r="162" spans="1:12" s="17" customFormat="1" ht="25.5" customHeight="1" x14ac:dyDescent="0.25">
      <c r="A162" s="18">
        <v>161</v>
      </c>
      <c r="B162" s="60" t="s">
        <v>134</v>
      </c>
      <c r="C162" s="30" t="s">
        <v>61</v>
      </c>
      <c r="D162" s="31" t="s">
        <v>62</v>
      </c>
      <c r="E162" s="31" t="s">
        <v>63</v>
      </c>
      <c r="F162" s="41">
        <v>515</v>
      </c>
      <c r="G162" s="67">
        <f t="shared" si="32"/>
        <v>6180</v>
      </c>
      <c r="H162" s="67">
        <f t="shared" ref="H162:H167" si="34">(F162/12)</f>
        <v>42.916666666666664</v>
      </c>
      <c r="I162" s="67">
        <f t="shared" si="5"/>
        <v>38.333333333333336</v>
      </c>
      <c r="J162" s="62">
        <v>38.11</v>
      </c>
      <c r="K162" s="67">
        <v>0</v>
      </c>
      <c r="L162" s="33">
        <f t="shared" si="28"/>
        <v>79.573333333333338</v>
      </c>
    </row>
    <row r="163" spans="1:12" s="17" customFormat="1" ht="25.5" customHeight="1" x14ac:dyDescent="0.25">
      <c r="A163" s="18">
        <v>162</v>
      </c>
      <c r="B163" s="37" t="s">
        <v>115</v>
      </c>
      <c r="C163" s="30" t="s">
        <v>61</v>
      </c>
      <c r="D163" s="31" t="s">
        <v>62</v>
      </c>
      <c r="E163" s="31" t="s">
        <v>63</v>
      </c>
      <c r="F163" s="41">
        <v>778.31</v>
      </c>
      <c r="G163" s="67">
        <f t="shared" si="32"/>
        <v>9339.7199999999993</v>
      </c>
      <c r="H163" s="67">
        <f t="shared" si="34"/>
        <v>64.859166666666667</v>
      </c>
      <c r="I163" s="67">
        <f t="shared" si="5"/>
        <v>38.333333333333336</v>
      </c>
      <c r="J163" s="62">
        <v>194.4</v>
      </c>
      <c r="K163" s="67">
        <v>0</v>
      </c>
      <c r="L163" s="33">
        <f t="shared" si="28"/>
        <v>198.39499999999998</v>
      </c>
    </row>
    <row r="164" spans="1:12" s="17" customFormat="1" ht="25.5" customHeight="1" x14ac:dyDescent="0.25">
      <c r="A164" s="18">
        <v>163</v>
      </c>
      <c r="B164" s="55" t="s">
        <v>140</v>
      </c>
      <c r="C164" s="30" t="s">
        <v>61</v>
      </c>
      <c r="D164" s="31" t="s">
        <v>62</v>
      </c>
      <c r="E164" s="31" t="s">
        <v>63</v>
      </c>
      <c r="F164" s="41">
        <v>561</v>
      </c>
      <c r="G164" s="67">
        <f t="shared" si="32"/>
        <v>6732</v>
      </c>
      <c r="H164" s="67">
        <f t="shared" si="34"/>
        <v>46.75</v>
      </c>
      <c r="I164" s="67">
        <f t="shared" si="7"/>
        <v>38.333333333333336</v>
      </c>
      <c r="J164" s="62">
        <v>140.4</v>
      </c>
      <c r="K164" s="67">
        <v>0</v>
      </c>
      <c r="L164" s="33">
        <f t="shared" si="28"/>
        <v>150.32222222222222</v>
      </c>
    </row>
    <row r="165" spans="1:12" s="17" customFormat="1" ht="25.5" customHeight="1" x14ac:dyDescent="0.25">
      <c r="A165" s="18">
        <v>164</v>
      </c>
      <c r="B165" s="56" t="s">
        <v>141</v>
      </c>
      <c r="C165" s="30" t="s">
        <v>61</v>
      </c>
      <c r="D165" s="31" t="s">
        <v>62</v>
      </c>
      <c r="E165" s="31" t="s">
        <v>63</v>
      </c>
      <c r="F165" s="41">
        <v>540</v>
      </c>
      <c r="G165" s="67">
        <f t="shared" si="32"/>
        <v>6480</v>
      </c>
      <c r="H165" s="67">
        <f t="shared" si="34"/>
        <v>45</v>
      </c>
      <c r="I165" s="67">
        <f t="shared" si="7"/>
        <v>38.333333333333336</v>
      </c>
      <c r="J165" s="67">
        <v>0</v>
      </c>
      <c r="K165" s="67">
        <v>0</v>
      </c>
      <c r="L165" s="33">
        <f t="shared" si="28"/>
        <v>55.555555555555564</v>
      </c>
    </row>
    <row r="166" spans="1:12" s="17" customFormat="1" ht="25.5" customHeight="1" x14ac:dyDescent="0.25">
      <c r="A166" s="18">
        <v>165</v>
      </c>
      <c r="B166" s="35" t="s">
        <v>142</v>
      </c>
      <c r="C166" s="30" t="s">
        <v>61</v>
      </c>
      <c r="D166" s="31" t="s">
        <v>62</v>
      </c>
      <c r="E166" s="31" t="s">
        <v>63</v>
      </c>
      <c r="F166" s="41">
        <v>543.4</v>
      </c>
      <c r="G166" s="67">
        <f t="shared" si="32"/>
        <v>6520.7999999999993</v>
      </c>
      <c r="H166" s="67">
        <f t="shared" si="34"/>
        <v>45.283333333333331</v>
      </c>
      <c r="I166" s="67">
        <f t="shared" si="7"/>
        <v>38.333333333333336</v>
      </c>
      <c r="J166" s="62">
        <v>31.64</v>
      </c>
      <c r="K166" s="67">
        <v>0</v>
      </c>
      <c r="L166" s="33">
        <f t="shared" si="28"/>
        <v>76.837777777777788</v>
      </c>
    </row>
    <row r="167" spans="1:12" s="17" customFormat="1" ht="25.5" customHeight="1" x14ac:dyDescent="0.25">
      <c r="A167" s="18">
        <v>166</v>
      </c>
      <c r="B167" s="55" t="s">
        <v>143</v>
      </c>
      <c r="C167" s="30" t="s">
        <v>61</v>
      </c>
      <c r="D167" s="31" t="s">
        <v>62</v>
      </c>
      <c r="E167" s="31" t="s">
        <v>63</v>
      </c>
      <c r="F167" s="41">
        <v>764.88</v>
      </c>
      <c r="G167" s="67">
        <f>F167*12</f>
        <v>9178.56</v>
      </c>
      <c r="H167" s="67">
        <f t="shared" si="34"/>
        <v>63.74</v>
      </c>
      <c r="I167" s="67">
        <f t="shared" si="7"/>
        <v>38.333333333333336</v>
      </c>
      <c r="J167" s="62">
        <v>0</v>
      </c>
      <c r="K167" s="67">
        <v>0</v>
      </c>
      <c r="L167" s="33">
        <f t="shared" si="28"/>
        <v>68.048888888888897</v>
      </c>
    </row>
    <row r="168" spans="1:12" s="17" customFormat="1" ht="25.5" customHeight="1" x14ac:dyDescent="0.25">
      <c r="A168" s="18">
        <v>167</v>
      </c>
      <c r="B168" s="39" t="s">
        <v>134</v>
      </c>
      <c r="C168" s="30" t="s">
        <v>61</v>
      </c>
      <c r="D168" s="31" t="s">
        <v>62</v>
      </c>
      <c r="E168" s="31" t="s">
        <v>63</v>
      </c>
      <c r="F168" s="41">
        <v>515</v>
      </c>
      <c r="G168" s="67">
        <f t="shared" ref="G168:G179" si="35">F168*12</f>
        <v>6180</v>
      </c>
      <c r="H168" s="67">
        <f t="shared" ref="H168:H171" si="36">(F168/12)</f>
        <v>42.916666666666664</v>
      </c>
      <c r="I168" s="67">
        <f t="shared" si="7"/>
        <v>38.333333333333336</v>
      </c>
      <c r="J168" s="62">
        <v>31.57</v>
      </c>
      <c r="K168" s="67">
        <v>0</v>
      </c>
      <c r="L168" s="33">
        <f t="shared" si="28"/>
        <v>75.213333333333324</v>
      </c>
    </row>
    <row r="169" spans="1:12" s="17" customFormat="1" ht="25.5" customHeight="1" x14ac:dyDescent="0.25">
      <c r="A169" s="18">
        <v>168</v>
      </c>
      <c r="B169" s="39" t="s">
        <v>144</v>
      </c>
      <c r="C169" s="30" t="s">
        <v>61</v>
      </c>
      <c r="D169" s="31" t="s">
        <v>62</v>
      </c>
      <c r="E169" s="31" t="s">
        <v>63</v>
      </c>
      <c r="F169" s="41">
        <v>590</v>
      </c>
      <c r="G169" s="67">
        <f t="shared" si="35"/>
        <v>7080</v>
      </c>
      <c r="H169" s="67">
        <f t="shared" si="36"/>
        <v>49.166666666666664</v>
      </c>
      <c r="I169" s="67">
        <f t="shared" si="7"/>
        <v>38.333333333333336</v>
      </c>
      <c r="J169" s="64">
        <v>147.6</v>
      </c>
      <c r="K169" s="67">
        <v>0</v>
      </c>
      <c r="L169" s="33">
        <f t="shared" si="28"/>
        <v>156.73333333333332</v>
      </c>
    </row>
    <row r="170" spans="1:12" s="17" customFormat="1" ht="25.5" customHeight="1" x14ac:dyDescent="0.25">
      <c r="A170" s="18">
        <v>169</v>
      </c>
      <c r="B170" s="55" t="s">
        <v>147</v>
      </c>
      <c r="C170" s="30" t="s">
        <v>61</v>
      </c>
      <c r="D170" s="31" t="s">
        <v>62</v>
      </c>
      <c r="E170" s="31" t="s">
        <v>63</v>
      </c>
      <c r="F170" s="41">
        <v>578</v>
      </c>
      <c r="G170" s="67">
        <f t="shared" si="35"/>
        <v>6936</v>
      </c>
      <c r="H170" s="67">
        <f t="shared" si="36"/>
        <v>48.166666666666664</v>
      </c>
      <c r="I170" s="67">
        <f t="shared" si="11"/>
        <v>38.333333333333336</v>
      </c>
      <c r="J170" s="67">
        <v>0</v>
      </c>
      <c r="K170" s="67">
        <v>0</v>
      </c>
      <c r="L170" s="33">
        <f t="shared" si="28"/>
        <v>57.666666666666664</v>
      </c>
    </row>
    <row r="171" spans="1:12" s="17" customFormat="1" ht="25.5" customHeight="1" x14ac:dyDescent="0.25">
      <c r="A171" s="18">
        <v>170</v>
      </c>
      <c r="B171" s="39" t="s">
        <v>90</v>
      </c>
      <c r="C171" s="30" t="s">
        <v>61</v>
      </c>
      <c r="D171" s="31" t="s">
        <v>62</v>
      </c>
      <c r="E171" s="31" t="s">
        <v>63</v>
      </c>
      <c r="F171" s="41">
        <v>515</v>
      </c>
      <c r="G171" s="67">
        <f t="shared" si="35"/>
        <v>6180</v>
      </c>
      <c r="H171" s="67">
        <f t="shared" si="36"/>
        <v>42.916666666666664</v>
      </c>
      <c r="I171" s="67">
        <f t="shared" si="11"/>
        <v>38.333333333333336</v>
      </c>
      <c r="J171" s="67">
        <v>0</v>
      </c>
      <c r="K171" s="67">
        <v>0</v>
      </c>
      <c r="L171" s="33">
        <f t="shared" si="28"/>
        <v>54.166666666666664</v>
      </c>
    </row>
    <row r="172" spans="1:12" s="17" customFormat="1" ht="25.5" customHeight="1" x14ac:dyDescent="0.25">
      <c r="A172" s="18">
        <v>171</v>
      </c>
      <c r="B172" s="35" t="s">
        <v>81</v>
      </c>
      <c r="C172" s="30" t="s">
        <v>61</v>
      </c>
      <c r="D172" s="31" t="s">
        <v>62</v>
      </c>
      <c r="E172" s="31" t="s">
        <v>63</v>
      </c>
      <c r="F172" s="41">
        <v>675</v>
      </c>
      <c r="G172" s="67">
        <f t="shared" si="35"/>
        <v>8100</v>
      </c>
      <c r="H172" s="67">
        <f t="shared" ref="H172:H179" si="37">(F172/12)</f>
        <v>56.25</v>
      </c>
      <c r="I172" s="67">
        <f t="shared" si="8"/>
        <v>38.333333333333336</v>
      </c>
      <c r="J172" s="67">
        <v>0</v>
      </c>
      <c r="K172" s="67">
        <v>0</v>
      </c>
      <c r="L172" s="33">
        <f t="shared" si="28"/>
        <v>63.055555555555564</v>
      </c>
    </row>
    <row r="173" spans="1:12" s="17" customFormat="1" ht="25.5" customHeight="1" x14ac:dyDescent="0.25">
      <c r="A173" s="18">
        <v>172</v>
      </c>
      <c r="B173" s="35" t="s">
        <v>171</v>
      </c>
      <c r="C173" s="30" t="s">
        <v>170</v>
      </c>
      <c r="D173" s="31" t="s">
        <v>62</v>
      </c>
      <c r="E173" s="31" t="s">
        <v>63</v>
      </c>
      <c r="F173" s="41">
        <v>530</v>
      </c>
      <c r="G173" s="67">
        <f>F173*12</f>
        <v>6360</v>
      </c>
      <c r="H173" s="67">
        <f>(F173/12)</f>
        <v>44.166666666666664</v>
      </c>
      <c r="I173" s="67">
        <f t="shared" si="8"/>
        <v>38.333333333333336</v>
      </c>
      <c r="J173" s="67">
        <v>0</v>
      </c>
      <c r="K173" s="67">
        <v>0</v>
      </c>
      <c r="L173" s="33">
        <f t="shared" si="28"/>
        <v>55</v>
      </c>
    </row>
    <row r="174" spans="1:12" s="17" customFormat="1" ht="25.5" customHeight="1" x14ac:dyDescent="0.25">
      <c r="A174" s="18">
        <v>173</v>
      </c>
      <c r="B174" s="35" t="s">
        <v>81</v>
      </c>
      <c r="C174" s="30" t="s">
        <v>61</v>
      </c>
      <c r="D174" s="31" t="s">
        <v>62</v>
      </c>
      <c r="E174" s="31" t="s">
        <v>63</v>
      </c>
      <c r="F174" s="41">
        <v>515</v>
      </c>
      <c r="G174" s="67">
        <f t="shared" si="35"/>
        <v>6180</v>
      </c>
      <c r="H174" s="67">
        <f t="shared" si="37"/>
        <v>42.916666666666664</v>
      </c>
      <c r="I174" s="67">
        <f t="shared" si="8"/>
        <v>38.333333333333336</v>
      </c>
      <c r="J174" s="64">
        <v>68.8</v>
      </c>
      <c r="K174" s="67">
        <v>0</v>
      </c>
      <c r="L174" s="33">
        <f t="shared" si="28"/>
        <v>100.03333333333335</v>
      </c>
    </row>
    <row r="175" spans="1:12" s="17" customFormat="1" ht="25.5" customHeight="1" x14ac:dyDescent="0.25">
      <c r="A175" s="18">
        <v>174</v>
      </c>
      <c r="B175" s="35" t="s">
        <v>81</v>
      </c>
      <c r="C175" s="30" t="s">
        <v>61</v>
      </c>
      <c r="D175" s="31" t="s">
        <v>62</v>
      </c>
      <c r="E175" s="31" t="s">
        <v>63</v>
      </c>
      <c r="F175" s="41">
        <f>548.57+12.43</f>
        <v>561</v>
      </c>
      <c r="G175" s="67">
        <f t="shared" si="35"/>
        <v>6732</v>
      </c>
      <c r="H175" s="67">
        <f t="shared" si="37"/>
        <v>46.75</v>
      </c>
      <c r="I175" s="67">
        <f t="shared" si="8"/>
        <v>38.333333333333336</v>
      </c>
      <c r="J175" s="62">
        <v>31.49</v>
      </c>
      <c r="K175" s="67">
        <v>0</v>
      </c>
      <c r="L175" s="33">
        <f t="shared" si="28"/>
        <v>77.715555555555554</v>
      </c>
    </row>
    <row r="176" spans="1:12" s="17" customFormat="1" ht="25.5" customHeight="1" x14ac:dyDescent="0.25">
      <c r="A176" s="18">
        <v>175</v>
      </c>
      <c r="B176" s="57" t="s">
        <v>154</v>
      </c>
      <c r="C176" s="30" t="s">
        <v>61</v>
      </c>
      <c r="D176" s="31" t="s">
        <v>62</v>
      </c>
      <c r="E176" s="31" t="s">
        <v>63</v>
      </c>
      <c r="F176" s="41">
        <v>565.61</v>
      </c>
      <c r="G176" s="67">
        <f t="shared" si="35"/>
        <v>6787.32</v>
      </c>
      <c r="H176" s="67">
        <f t="shared" si="37"/>
        <v>47.134166666666665</v>
      </c>
      <c r="I176" s="67">
        <f t="shared" si="14"/>
        <v>38.333333333333336</v>
      </c>
      <c r="J176" s="62">
        <v>38.46</v>
      </c>
      <c r="K176" s="67">
        <v>0</v>
      </c>
      <c r="L176" s="33">
        <f t="shared" si="28"/>
        <v>82.618333333333339</v>
      </c>
    </row>
    <row r="177" spans="1:22" s="17" customFormat="1" ht="25.5" customHeight="1" x14ac:dyDescent="0.25">
      <c r="A177" s="18">
        <v>176</v>
      </c>
      <c r="B177" s="39" t="s">
        <v>123</v>
      </c>
      <c r="C177" s="30" t="s">
        <v>61</v>
      </c>
      <c r="D177" s="31" t="s">
        <v>62</v>
      </c>
      <c r="E177" s="31" t="s">
        <v>63</v>
      </c>
      <c r="F177" s="41">
        <v>614</v>
      </c>
      <c r="G177" s="67">
        <f t="shared" si="35"/>
        <v>7368</v>
      </c>
      <c r="H177" s="67">
        <f t="shared" si="37"/>
        <v>51.166666666666664</v>
      </c>
      <c r="I177" s="67">
        <f t="shared" si="14"/>
        <v>38.333333333333336</v>
      </c>
      <c r="J177" s="62">
        <v>79.72</v>
      </c>
      <c r="K177" s="67">
        <v>0</v>
      </c>
      <c r="L177" s="33">
        <f t="shared" si="28"/>
        <v>112.81333333333333</v>
      </c>
    </row>
    <row r="178" spans="1:22" s="17" customFormat="1" ht="25.5" customHeight="1" x14ac:dyDescent="0.25">
      <c r="A178" s="18">
        <v>177</v>
      </c>
      <c r="B178" s="55" t="s">
        <v>157</v>
      </c>
      <c r="C178" s="30" t="s">
        <v>61</v>
      </c>
      <c r="D178" s="31" t="s">
        <v>62</v>
      </c>
      <c r="E178" s="31" t="s">
        <v>63</v>
      </c>
      <c r="F178" s="41">
        <v>693.03</v>
      </c>
      <c r="G178" s="67">
        <f t="shared" si="35"/>
        <v>8316.36</v>
      </c>
      <c r="H178" s="67">
        <f t="shared" si="37"/>
        <v>57.752499999999998</v>
      </c>
      <c r="I178" s="67">
        <f t="shared" si="14"/>
        <v>38.333333333333336</v>
      </c>
      <c r="J178" s="62">
        <v>34.72</v>
      </c>
      <c r="K178" s="67">
        <v>0</v>
      </c>
      <c r="L178" s="33">
        <f t="shared" si="28"/>
        <v>87.203888888888898</v>
      </c>
    </row>
    <row r="179" spans="1:22" s="17" customFormat="1" ht="25.5" customHeight="1" x14ac:dyDescent="0.25">
      <c r="A179" s="18">
        <v>178</v>
      </c>
      <c r="B179" s="39" t="s">
        <v>159</v>
      </c>
      <c r="C179" s="30" t="s">
        <v>61</v>
      </c>
      <c r="D179" s="31" t="s">
        <v>62</v>
      </c>
      <c r="E179" s="31" t="s">
        <v>63</v>
      </c>
      <c r="F179" s="41">
        <v>578</v>
      </c>
      <c r="G179" s="67">
        <f t="shared" si="35"/>
        <v>6936</v>
      </c>
      <c r="H179" s="67">
        <f t="shared" si="37"/>
        <v>48.166666666666664</v>
      </c>
      <c r="I179" s="67">
        <f>(460/12)*1</f>
        <v>38.333333333333336</v>
      </c>
      <c r="J179" s="62">
        <v>77.12</v>
      </c>
      <c r="K179" s="67">
        <v>0</v>
      </c>
      <c r="L179" s="33">
        <f t="shared" si="28"/>
        <v>109.08</v>
      </c>
    </row>
    <row r="180" spans="1:22" s="17" customFormat="1" ht="25.5" customHeight="1" x14ac:dyDescent="0.25">
      <c r="A180" s="18">
        <v>179</v>
      </c>
      <c r="B180" s="51" t="s">
        <v>178</v>
      </c>
      <c r="C180" s="52" t="s">
        <v>177</v>
      </c>
      <c r="D180" s="31" t="s">
        <v>110</v>
      </c>
      <c r="E180" s="31" t="s">
        <v>63</v>
      </c>
      <c r="F180" s="41">
        <v>460</v>
      </c>
      <c r="G180" s="67">
        <f>F180*12</f>
        <v>5520</v>
      </c>
      <c r="H180" s="67" t="s">
        <v>63</v>
      </c>
      <c r="I180" s="67" t="s">
        <v>63</v>
      </c>
      <c r="J180" s="67" t="s">
        <v>63</v>
      </c>
      <c r="K180" s="67" t="s">
        <v>63</v>
      </c>
      <c r="L180" s="67">
        <f>(SUM(H180:K180)/12)*2</f>
        <v>0</v>
      </c>
    </row>
    <row r="181" spans="1:22" s="17" customFormat="1" ht="27.75" customHeight="1" x14ac:dyDescent="0.25">
      <c r="A181" s="18">
        <v>180</v>
      </c>
      <c r="B181" s="37" t="s">
        <v>205</v>
      </c>
      <c r="C181" s="30" t="s">
        <v>200</v>
      </c>
      <c r="D181" s="31" t="s">
        <v>110</v>
      </c>
      <c r="E181" s="31" t="s">
        <v>63</v>
      </c>
      <c r="F181" s="41">
        <v>1086</v>
      </c>
      <c r="G181" s="67">
        <f>F181*12</f>
        <v>13032</v>
      </c>
      <c r="H181" s="67" t="s">
        <v>63</v>
      </c>
      <c r="I181" s="67" t="s">
        <v>63</v>
      </c>
      <c r="J181" s="67" t="s">
        <v>63</v>
      </c>
      <c r="K181" s="67" t="s">
        <v>63</v>
      </c>
      <c r="L181" s="67">
        <f>(SUM(H181:K181)/12)*2</f>
        <v>0</v>
      </c>
    </row>
    <row r="182" spans="1:22" s="17" customFormat="1" ht="27.75" customHeight="1" x14ac:dyDescent="0.25">
      <c r="A182" s="18">
        <v>181</v>
      </c>
      <c r="B182" s="37" t="s">
        <v>208</v>
      </c>
      <c r="C182" s="30" t="s">
        <v>200</v>
      </c>
      <c r="D182" s="31" t="s">
        <v>110</v>
      </c>
      <c r="E182" s="31" t="s">
        <v>63</v>
      </c>
      <c r="F182" s="41">
        <v>733</v>
      </c>
      <c r="G182" s="67">
        <f>F182*12</f>
        <v>8796</v>
      </c>
      <c r="H182" s="67" t="s">
        <v>63</v>
      </c>
      <c r="I182" s="67" t="s">
        <v>63</v>
      </c>
      <c r="J182" s="67" t="s">
        <v>63</v>
      </c>
      <c r="K182" s="67" t="s">
        <v>63</v>
      </c>
      <c r="L182" s="67">
        <f>(SUM(H182:K182)/12)*2</f>
        <v>0</v>
      </c>
    </row>
    <row r="183" spans="1:22" s="17" customFormat="1" ht="25.5" customHeight="1" x14ac:dyDescent="0.25">
      <c r="A183" s="18">
        <v>182</v>
      </c>
      <c r="B183" s="35" t="s">
        <v>172</v>
      </c>
      <c r="C183" s="30" t="s">
        <v>200</v>
      </c>
      <c r="D183" s="31" t="s">
        <v>110</v>
      </c>
      <c r="E183" s="31" t="s">
        <v>63</v>
      </c>
      <c r="F183" s="32">
        <v>1086</v>
      </c>
      <c r="G183" s="67">
        <f>F183*12</f>
        <v>13032</v>
      </c>
      <c r="H183" s="67" t="s">
        <v>63</v>
      </c>
      <c r="I183" s="67" t="s">
        <v>63</v>
      </c>
      <c r="J183" s="67" t="s">
        <v>63</v>
      </c>
      <c r="K183" s="67" t="s">
        <v>63</v>
      </c>
      <c r="L183" s="67">
        <f>(SUM(H183:K183)/12)*2</f>
        <v>0</v>
      </c>
    </row>
    <row r="184" spans="1:22" s="17" customFormat="1" ht="31.5" customHeight="1" x14ac:dyDescent="0.25">
      <c r="A184" s="73" t="s">
        <v>160</v>
      </c>
      <c r="B184" s="73"/>
      <c r="C184" s="19"/>
      <c r="D184" s="19"/>
      <c r="E184" s="19"/>
      <c r="F184" s="68">
        <f t="shared" ref="F184:L184" si="38">SUM(F2:F183)</f>
        <v>140898.87999999998</v>
      </c>
      <c r="G184" s="68">
        <f t="shared" si="38"/>
        <v>1690786.56</v>
      </c>
      <c r="H184" s="68">
        <f t="shared" si="38"/>
        <v>11611.357499999989</v>
      </c>
      <c r="I184" s="68">
        <f t="shared" si="38"/>
        <v>6823.3333333333176</v>
      </c>
      <c r="J184" s="68">
        <f>SUM(J2:J183)</f>
        <v>5346.2099999999991</v>
      </c>
      <c r="K184" s="68">
        <f t="shared" si="38"/>
        <v>2049.7399999999998</v>
      </c>
      <c r="L184" s="68">
        <f t="shared" si="38"/>
        <v>17220.427222222213</v>
      </c>
    </row>
    <row r="185" spans="1:22" ht="34.5" customHeight="1" x14ac:dyDescent="0.25">
      <c r="A185" s="74" t="s">
        <v>161</v>
      </c>
      <c r="B185" s="75"/>
      <c r="C185" s="75"/>
      <c r="D185" s="75"/>
      <c r="E185" s="75"/>
      <c r="F185" s="75"/>
      <c r="G185" s="75"/>
      <c r="H185" s="76"/>
      <c r="I185" s="77" t="s">
        <v>206</v>
      </c>
      <c r="J185" s="78"/>
      <c r="K185" s="78"/>
      <c r="L185" s="79"/>
    </row>
    <row r="186" spans="1:22" ht="34.5" customHeight="1" x14ac:dyDescent="0.25">
      <c r="A186" s="74" t="s">
        <v>162</v>
      </c>
      <c r="B186" s="75"/>
      <c r="C186" s="75"/>
      <c r="D186" s="75"/>
      <c r="E186" s="75"/>
      <c r="F186" s="75"/>
      <c r="G186" s="75"/>
      <c r="H186" s="76"/>
      <c r="I186" s="84" t="s">
        <v>29</v>
      </c>
      <c r="J186" s="78"/>
      <c r="K186" s="78"/>
      <c r="L186" s="79"/>
    </row>
    <row r="187" spans="1:22" ht="34.5" customHeight="1" x14ac:dyDescent="0.25">
      <c r="A187" s="74" t="s">
        <v>163</v>
      </c>
      <c r="B187" s="75"/>
      <c r="C187" s="75"/>
      <c r="D187" s="75"/>
      <c r="E187" s="75"/>
      <c r="F187" s="75"/>
      <c r="G187" s="75"/>
      <c r="H187" s="76"/>
      <c r="I187" s="77" t="s">
        <v>207</v>
      </c>
      <c r="J187" s="85"/>
      <c r="K187" s="85"/>
      <c r="L187" s="86"/>
      <c r="M187"/>
      <c r="N187"/>
      <c r="O187"/>
      <c r="P187"/>
      <c r="Q187"/>
      <c r="R187"/>
      <c r="S187"/>
      <c r="T187"/>
      <c r="U187"/>
      <c r="V187"/>
    </row>
    <row r="188" spans="1:22" ht="34.5" customHeight="1" x14ac:dyDescent="0.25">
      <c r="A188" s="74" t="s">
        <v>164</v>
      </c>
      <c r="B188" s="75"/>
      <c r="C188" s="75"/>
      <c r="D188" s="75"/>
      <c r="E188" s="75"/>
      <c r="F188" s="75"/>
      <c r="G188" s="75"/>
      <c r="H188" s="76"/>
      <c r="I188" s="87" t="s">
        <v>202</v>
      </c>
      <c r="J188" s="78"/>
      <c r="K188" s="78"/>
      <c r="L188" s="79"/>
      <c r="M188"/>
      <c r="N188"/>
      <c r="O188"/>
      <c r="P188"/>
      <c r="Q188"/>
      <c r="R188"/>
      <c r="S188"/>
      <c r="T188"/>
      <c r="U188"/>
      <c r="V188"/>
    </row>
    <row r="189" spans="1:22" ht="34.5" customHeight="1" x14ac:dyDescent="0.25">
      <c r="A189" s="74" t="s">
        <v>165</v>
      </c>
      <c r="B189" s="75"/>
      <c r="C189" s="75"/>
      <c r="D189" s="75"/>
      <c r="E189" s="75"/>
      <c r="F189" s="75"/>
      <c r="G189" s="75"/>
      <c r="H189" s="76"/>
      <c r="I189" s="80" t="s">
        <v>179</v>
      </c>
      <c r="J189" s="81"/>
      <c r="K189" s="81"/>
      <c r="L189" s="82"/>
      <c r="M189"/>
      <c r="N189"/>
      <c r="O189"/>
      <c r="P189"/>
      <c r="Q189"/>
      <c r="R189"/>
      <c r="S189"/>
      <c r="T189"/>
      <c r="U189"/>
      <c r="V189"/>
    </row>
    <row r="190" spans="1:22" ht="34.5" customHeight="1" x14ac:dyDescent="0.25">
      <c r="A190" s="74" t="s">
        <v>166</v>
      </c>
      <c r="B190" s="75"/>
      <c r="C190" s="75"/>
      <c r="D190" s="75"/>
      <c r="E190" s="75"/>
      <c r="F190" s="75"/>
      <c r="G190" s="75"/>
      <c r="H190" s="76"/>
      <c r="I190" s="83" t="s">
        <v>180</v>
      </c>
      <c r="J190" s="78"/>
      <c r="K190" s="78"/>
      <c r="L190" s="79"/>
      <c r="M190"/>
      <c r="N190"/>
      <c r="O190"/>
      <c r="P190"/>
      <c r="Q190"/>
      <c r="R190"/>
      <c r="S190"/>
      <c r="T190"/>
      <c r="U190"/>
      <c r="V190"/>
    </row>
    <row r="191" spans="1:22" ht="12.75" customHeight="1" x14ac:dyDescent="0.25">
      <c r="A191" s="20"/>
      <c r="B191" s="21"/>
      <c r="C191" s="21"/>
      <c r="D191" s="21"/>
      <c r="E191" s="21"/>
      <c r="F191" s="21"/>
      <c r="G191" s="17"/>
      <c r="H191" s="17"/>
      <c r="I191" s="17"/>
      <c r="J191" s="17"/>
      <c r="K191" s="17"/>
      <c r="L191" s="17"/>
      <c r="M191"/>
      <c r="N191"/>
      <c r="O191"/>
      <c r="P191"/>
      <c r="Q191"/>
      <c r="R191"/>
      <c r="S191"/>
      <c r="T191"/>
      <c r="U191"/>
      <c r="V191"/>
    </row>
    <row r="192" spans="1:22" s="17" customFormat="1" x14ac:dyDescent="0.25">
      <c r="A192" s="22" t="s">
        <v>167</v>
      </c>
      <c r="B192" s="23"/>
    </row>
    <row r="193" spans="1:4" s="17" customFormat="1" x14ac:dyDescent="0.25">
      <c r="A193" s="24" t="s">
        <v>168</v>
      </c>
      <c r="B193" s="25"/>
      <c r="C193" s="24"/>
      <c r="D193" s="24"/>
    </row>
    <row r="194" spans="1:4" s="17" customFormat="1" x14ac:dyDescent="0.25">
      <c r="A194" s="24" t="s">
        <v>169</v>
      </c>
      <c r="B194" s="25"/>
      <c r="C194" s="24"/>
      <c r="D194" s="24"/>
    </row>
    <row r="195" spans="1:4" s="17" customFormat="1" x14ac:dyDescent="0.25">
      <c r="B195" s="23"/>
    </row>
  </sheetData>
  <mergeCells count="13">
    <mergeCell ref="A190:H190"/>
    <mergeCell ref="I190:L190"/>
    <mergeCell ref="A186:H186"/>
    <mergeCell ref="I186:L186"/>
    <mergeCell ref="A187:H187"/>
    <mergeCell ref="I187:L187"/>
    <mergeCell ref="A188:H188"/>
    <mergeCell ref="I188:L188"/>
    <mergeCell ref="A184:B184"/>
    <mergeCell ref="A185:H185"/>
    <mergeCell ref="I185:L185"/>
    <mergeCell ref="A189:H189"/>
    <mergeCell ref="I189:L189"/>
  </mergeCells>
  <phoneticPr fontId="24" type="noConversion"/>
  <hyperlinks>
    <hyperlink ref="I189" r:id="rId1" display="gestionfinanciera@gadzaruma.gob.ec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7"/>
  <sheetViews>
    <sheetView topLeftCell="D1" workbookViewId="0">
      <selection sqref="A1:L1"/>
    </sheetView>
  </sheetViews>
  <sheetFormatPr baseColWidth="10" defaultColWidth="14.42578125" defaultRowHeight="15" customHeight="1" x14ac:dyDescent="0.25"/>
  <cols>
    <col min="1" max="1" width="13" bestFit="1" customWidth="1"/>
    <col min="2" max="2" width="35.7109375" customWidth="1"/>
    <col min="3" max="3" width="35.85546875" customWidth="1"/>
    <col min="4" max="4" width="19.85546875" bestFit="1" customWidth="1"/>
    <col min="5" max="5" width="27.7109375" customWidth="1"/>
    <col min="6" max="6" width="24.140625" bestFit="1" customWidth="1"/>
    <col min="7" max="7" width="17.5703125" bestFit="1" customWidth="1"/>
    <col min="8" max="8" width="16.28515625" bestFit="1" customWidth="1"/>
    <col min="9" max="9" width="15.140625" bestFit="1" customWidth="1"/>
    <col min="10" max="10" width="22.28515625" bestFit="1" customWidth="1"/>
    <col min="11" max="11" width="15" bestFit="1" customWidth="1"/>
    <col min="12" max="12" width="14.5703125" bestFit="1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6" t="s">
        <v>12</v>
      </c>
      <c r="C2" s="6" t="s">
        <v>13</v>
      </c>
      <c r="D2" s="6">
        <v>2210</v>
      </c>
      <c r="E2" s="6" t="s">
        <v>14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19</v>
      </c>
      <c r="K2" s="7" t="s">
        <v>19</v>
      </c>
      <c r="L2" s="7" t="s">
        <v>20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6" t="s">
        <v>21</v>
      </c>
      <c r="C3" s="6" t="s">
        <v>22</v>
      </c>
      <c r="D3" s="6">
        <v>3220</v>
      </c>
      <c r="E3" s="6">
        <v>1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19</v>
      </c>
      <c r="K3" s="7" t="s">
        <v>19</v>
      </c>
      <c r="L3" s="7" t="s">
        <v>20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00"/>
  <sheetViews>
    <sheetView workbookViewId="0">
      <selection activeCell="B5" sqref="B5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27</v>
      </c>
      <c r="B1" s="27">
        <v>45440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28</v>
      </c>
      <c r="B2" s="10" t="s">
        <v>29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30</v>
      </c>
      <c r="B3" s="2" t="s">
        <v>181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31</v>
      </c>
      <c r="B4" s="2" t="s">
        <v>202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32</v>
      </c>
      <c r="B5" s="28" t="s">
        <v>179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33</v>
      </c>
      <c r="B6" s="2" t="s">
        <v>180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2" t="s">
        <v>34</v>
      </c>
      <c r="B7" s="11" t="s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5" r:id="rId1" display="gestionfinanciera@gadzaruma.gob.ec" xr:uid="{00000000-0004-0000-0200-000000000000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7"/>
  <sheetViews>
    <sheetView topLeftCell="A10" workbookViewId="0">
      <selection activeCell="B15" sqref="B15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36</v>
      </c>
      <c r="B1" s="13" t="s">
        <v>37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38</v>
      </c>
      <c r="B2" s="13" t="s">
        <v>39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4" t="s">
        <v>40</v>
      </c>
      <c r="B3" s="14" t="s">
        <v>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3" t="s">
        <v>42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3" t="s">
        <v>43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3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3" t="s">
        <v>45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3" t="s">
        <v>46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3" t="s">
        <v>47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3" t="s">
        <v>48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5" t="s">
        <v>7</v>
      </c>
      <c r="B11" s="16" t="s">
        <v>49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5" t="s">
        <v>8</v>
      </c>
      <c r="B12" s="16" t="s">
        <v>50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5" t="s">
        <v>9</v>
      </c>
      <c r="B13" s="16" t="s">
        <v>51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5" t="s">
        <v>10</v>
      </c>
      <c r="B14" s="16" t="s">
        <v>52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5" t="s">
        <v>11</v>
      </c>
      <c r="B15" s="16" t="s">
        <v>53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1.Conjunto de datos (remun.)</vt:lpstr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Administrador</cp:lastModifiedBy>
  <dcterms:created xsi:type="dcterms:W3CDTF">2011-04-19T14:26:13Z</dcterms:created>
  <dcterms:modified xsi:type="dcterms:W3CDTF">2024-08-30T14:09:32Z</dcterms:modified>
</cp:coreProperties>
</file>